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0" windowWidth="15360" windowHeight="82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<sst xmlns="http://schemas.openxmlformats.org/spreadsheetml/2006/main" count="127" uniqueCount="72">
  <si>
    <t>Station Name</t>
  </si>
  <si>
    <t>Date</t>
  </si>
  <si>
    <t>Temperature</t>
  </si>
  <si>
    <t>Snow</t>
  </si>
  <si>
    <t>Thunder</t>
  </si>
  <si>
    <t>Fog</t>
  </si>
  <si>
    <t>Hail</t>
  </si>
  <si>
    <t>Ice Pellets</t>
  </si>
  <si>
    <t>Depth at Observation</t>
  </si>
  <si>
    <t>Total 24 hr</t>
  </si>
  <si>
    <t>Damaging Winds</t>
  </si>
  <si>
    <t>Wind</t>
  </si>
  <si>
    <t>High Wind Gust</t>
  </si>
  <si>
    <t>Direction</t>
  </si>
  <si>
    <t>Time</t>
  </si>
  <si>
    <t>Pressure</t>
  </si>
  <si>
    <t>Minimum</t>
  </si>
  <si>
    <t>Observation</t>
  </si>
  <si>
    <t>Precip.</t>
  </si>
  <si>
    <t>County</t>
  </si>
  <si>
    <t>Maximum</t>
  </si>
  <si>
    <t>Mean Maximum</t>
  </si>
  <si>
    <t>Mean Minimum</t>
  </si>
  <si>
    <t>Mean</t>
  </si>
  <si>
    <t>Dew Point</t>
  </si>
  <si>
    <t>DAILY RECORD</t>
  </si>
  <si>
    <t>Mean Speed</t>
  </si>
  <si>
    <t>Month</t>
  </si>
  <si>
    <t>Observation Time</t>
  </si>
  <si>
    <t>Weather (mark with X)</t>
  </si>
  <si>
    <t>Date(s)</t>
  </si>
  <si>
    <t>Maximum Temperature</t>
  </si>
  <si>
    <t>32°F or lower</t>
  </si>
  <si>
    <t>90°F or higher</t>
  </si>
  <si>
    <t>Minimum Temperature</t>
  </si>
  <si>
    <t>0°F or lower</t>
  </si>
  <si>
    <t>MONTHLY SUMMARY</t>
  </si>
  <si>
    <t>Precipitation</t>
  </si>
  <si>
    <t>Total</t>
  </si>
  <si>
    <t>24-hour Max.</t>
  </si>
  <si>
    <t>Snowfall</t>
  </si>
  <si>
    <t>Precip. Days</t>
  </si>
  <si>
    <t>1" Precip. Days</t>
  </si>
  <si>
    <t>Max. Depth</t>
  </si>
  <si>
    <t>Number of days with</t>
  </si>
  <si>
    <t>ADDITIONAL INFORMATION</t>
  </si>
  <si>
    <t xml:space="preserve">Observer </t>
  </si>
  <si>
    <t>Address</t>
  </si>
  <si>
    <t>Station Elevation</t>
  </si>
  <si>
    <t>Telephone</t>
  </si>
  <si>
    <t>E-mail</t>
  </si>
  <si>
    <t>OWON Number</t>
  </si>
  <si>
    <t>Remarks and other observations</t>
  </si>
  <si>
    <t>Robert M. Flory</t>
  </si>
  <si>
    <t>321 Windsor Park Drive</t>
  </si>
  <si>
    <t>Centerville, OH  45459</t>
  </si>
  <si>
    <t>(937) 435-7944</t>
  </si>
  <si>
    <t>82</t>
  </si>
  <si>
    <t>Centerville 1W</t>
  </si>
  <si>
    <t>Montgomery</t>
  </si>
  <si>
    <t>Midnight / (6 PM  for Precip)</t>
  </si>
  <si>
    <t>968</t>
  </si>
  <si>
    <t>r-flory@woh.rr.com</t>
  </si>
  <si>
    <t>X</t>
  </si>
  <si>
    <t>NW</t>
  </si>
  <si>
    <t>SSW</t>
  </si>
  <si>
    <t>SW</t>
  </si>
  <si>
    <t>NE</t>
  </si>
  <si>
    <t>WNW</t>
  </si>
  <si>
    <t>ESE</t>
  </si>
  <si>
    <t>W</t>
  </si>
  <si>
    <t>NNW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</si>
</sst>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1" fillId="0" borderId="0" xfId="0" applyFont="1" applyAlignment="1">
      <alignment/>
    </xf>
    <xf numFmtId="0" fontId="1" fillId="3" borderId="1" xfId="0" applyFont="1" applyFill="1" applyBorder="1" applyAlignment="1">
      <alignment horizontal="center" textRotation="90"/>
    </xf>
    <xf numFmtId="0" fontId="1" fillId="4" borderId="1" xfId="0" applyFont="1" applyFill="1" applyBorder="1" applyAlignment="1">
      <alignment horizontal="center" textRotation="90"/>
    </xf>
    <xf numFmtId="0" fontId="1" fillId="2" borderId="1" xfId="0" applyFont="1" applyFill="1" applyBorder="1" applyAlignment="1">
      <alignment horizontal="center" textRotation="90"/>
    </xf>
    <xf numFmtId="0" fontId="1" fillId="2" borderId="1" xfId="0" applyFont="1" applyFill="1" applyBorder="1" applyAlignment="1">
      <alignment horizontal="center" textRotation="90" wrapText="1"/>
    </xf>
    <xf numFmtId="0" fontId="1" fillId="0" borderId="0" xfId="0" applyFont="1" applyAlignment="1">
      <alignment horizontal="center" textRotation="90"/>
    </xf>
    <xf numFmtId="0" fontId="1" fillId="5" borderId="1" xfId="0" applyFont="1" applyFill="1" applyBorder="1" applyAlignment="1">
      <alignment horizontal="center" textRotation="90"/>
    </xf>
    <xf numFmtId="0" fontId="1" fillId="5" borderId="1" xfId="0" applyFont="1" applyFill="1" applyBorder="1" applyAlignment="1">
      <alignment horizontal="center" textRotation="90" wrapText="1"/>
    </xf>
    <xf numFmtId="0" fontId="1" fillId="6" borderId="1" xfId="0" applyFont="1" applyFill="1" applyBorder="1" applyAlignment="1">
      <alignment horizontal="center" textRotation="90"/>
    </xf>
    <xf numFmtId="0" fontId="1" fillId="7" borderId="1" xfId="0" applyFont="1" applyFill="1" applyBorder="1" applyAlignment="1">
      <alignment horizontal="center" textRotation="9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" fillId="6" borderId="1" xfId="0" applyFont="1" applyFill="1" applyBorder="1" applyAlignment="1">
      <alignment horizontal="center" textRotation="90" wrapText="1"/>
    </xf>
    <xf numFmtId="0" fontId="3" fillId="0" borderId="0" xfId="0" applyFont="1" applyAlignment="1">
      <alignment/>
    </xf>
    <xf numFmtId="164" fontId="0" fillId="2" borderId="1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" fillId="8" borderId="1" xfId="0" applyFont="1" applyFill="1" applyBorder="1" applyAlignment="1">
      <alignment horizontal="center" textRotation="90"/>
    </xf>
    <xf numFmtId="0" fontId="0" fillId="8" borderId="1" xfId="0" applyFill="1" applyBorder="1" applyAlignment="1">
      <alignment horizontal="center"/>
    </xf>
    <xf numFmtId="0" fontId="1" fillId="4" borderId="6" xfId="0" applyFont="1" applyFill="1" applyBorder="1" applyAlignment="1">
      <alignment/>
    </xf>
    <xf numFmtId="0" fontId="1" fillId="0" borderId="3" xfId="0" applyFont="1" applyBorder="1" applyAlignment="1">
      <alignment horizontal="center" textRotation="90"/>
    </xf>
    <xf numFmtId="0" fontId="1" fillId="8" borderId="7" xfId="0" applyFont="1" applyFill="1" applyBorder="1" applyAlignment="1">
      <alignment horizontal="center" textRotation="90"/>
    </xf>
    <xf numFmtId="0" fontId="0" fillId="8" borderId="7" xfId="0" applyFill="1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2" fontId="0" fillId="7" borderId="1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2" fontId="0" fillId="4" borderId="5" xfId="0" applyNumberForma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2" fontId="0" fillId="7" borderId="5" xfId="0" applyNumberFormat="1" applyFill="1" applyBorder="1" applyAlignment="1">
      <alignment horizontal="center"/>
    </xf>
    <xf numFmtId="164" fontId="0" fillId="6" borderId="1" xfId="0" applyNumberFormat="1" applyFill="1" applyBorder="1" applyAlignment="1">
      <alignment horizontal="center"/>
    </xf>
    <xf numFmtId="164" fontId="0" fillId="6" borderId="5" xfId="0" applyNumberFormat="1" applyFill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164" fontId="1" fillId="0" borderId="18" xfId="0" applyNumberFormat="1" applyFont="1" applyBorder="1" applyAlignment="1">
      <alignment horizontal="center"/>
    </xf>
    <xf numFmtId="164" fontId="1" fillId="0" borderId="20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6" fontId="0" fillId="0" borderId="23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17" fontId="3" fillId="0" borderId="18" xfId="0" applyNumberFormat="1" applyFont="1" applyBorder="1" applyAlignment="1" quotePrefix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18" fontId="3" fillId="0" borderId="18" xfId="0" applyNumberFormat="1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1" fillId="0" borderId="24" xfId="0" applyFont="1" applyBorder="1" applyAlignment="1">
      <alignment horizontal="left"/>
    </xf>
    <xf numFmtId="2" fontId="1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6" fontId="0" fillId="0" borderId="18" xfId="0" applyNumberFormat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1" fillId="8" borderId="6" xfId="0" applyFont="1" applyFill="1" applyBorder="1" applyAlignment="1">
      <alignment horizontal="center"/>
    </xf>
    <xf numFmtId="0" fontId="1" fillId="8" borderId="25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" fontId="0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17" fontId="3" fillId="0" borderId="18" xfId="0" applyNumberFormat="1" applyFont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9"/>
  <sheetViews>
    <sheetView tabSelected="1" zoomScale="75" zoomScaleNormal="75" workbookViewId="0" topLeftCell="A21">
      <selection activeCell="Q56" sqref="Q56:S56"/>
    </sheetView>
  </sheetViews>
  <sheetFormatPr defaultColWidth="9.140625" defaultRowHeight="12.75"/>
  <cols>
    <col min="1" max="1" width="5.7109375" style="0" customWidth="1"/>
    <col min="2" max="4" width="4.7109375" style="0" customWidth="1"/>
    <col min="5" max="5" width="8.421875" style="0" customWidth="1"/>
    <col min="6" max="7" width="6.7109375" style="0" customWidth="1"/>
    <col min="8" max="12" width="5.00390625" style="0" customWidth="1"/>
    <col min="13" max="16" width="5.421875" style="0" customWidth="1"/>
    <col min="17" max="17" width="6.00390625" style="0" bestFit="1" customWidth="1"/>
    <col min="18" max="21" width="5.421875" style="0" customWidth="1"/>
    <col min="22" max="22" width="6.8515625" style="0" customWidth="1"/>
  </cols>
  <sheetData>
    <row r="1" spans="1:21" s="21" customFormat="1" ht="15" customHeight="1" thickBot="1">
      <c r="A1" s="59" t="s">
        <v>0</v>
      </c>
      <c r="B1" s="82"/>
      <c r="C1" s="83"/>
      <c r="D1" s="84" t="s">
        <v>58</v>
      </c>
      <c r="E1" s="75"/>
      <c r="F1" s="75"/>
      <c r="G1" s="75"/>
      <c r="H1" s="75"/>
      <c r="I1" s="76"/>
      <c r="L1" s="59" t="s">
        <v>27</v>
      </c>
      <c r="M1" s="82"/>
      <c r="N1" s="82"/>
      <c r="O1" s="83"/>
      <c r="P1" s="74">
        <v>37926</v>
      </c>
      <c r="Q1" s="75"/>
      <c r="R1" s="75"/>
      <c r="S1" s="75"/>
      <c r="T1" s="75"/>
      <c r="U1" s="76"/>
    </row>
    <row r="2" spans="1:21" s="21" customFormat="1" ht="15" customHeight="1" thickBot="1">
      <c r="A2" s="59" t="s">
        <v>19</v>
      </c>
      <c r="B2" s="82"/>
      <c r="C2" s="83"/>
      <c r="D2" s="84" t="s">
        <v>59</v>
      </c>
      <c r="E2" s="75"/>
      <c r="F2" s="75"/>
      <c r="G2" s="75"/>
      <c r="H2" s="75"/>
      <c r="I2" s="76"/>
      <c r="L2" s="59" t="s">
        <v>28</v>
      </c>
      <c r="M2" s="82"/>
      <c r="N2" s="82"/>
      <c r="O2" s="83"/>
      <c r="P2" s="77" t="s">
        <v>60</v>
      </c>
      <c r="Q2" s="75"/>
      <c r="R2" s="75"/>
      <c r="S2" s="75"/>
      <c r="T2" s="75"/>
      <c r="U2" s="76"/>
    </row>
    <row r="3" spans="1:9" s="21" customFormat="1" ht="15" customHeight="1" thickBot="1">
      <c r="A3" s="38"/>
      <c r="B3" s="38"/>
      <c r="C3" s="38"/>
      <c r="D3" s="39"/>
      <c r="E3" s="39"/>
      <c r="F3" s="39"/>
      <c r="G3" s="39"/>
      <c r="H3" s="39"/>
      <c r="I3" s="39"/>
    </row>
    <row r="4" spans="1:21" ht="13.5" thickBot="1">
      <c r="A4" s="70" t="s">
        <v>25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2"/>
    </row>
    <row r="5" spans="1:21" s="2" customFormat="1" ht="12.75">
      <c r="A5" s="12"/>
      <c r="B5" s="89" t="s">
        <v>2</v>
      </c>
      <c r="C5" s="89"/>
      <c r="D5" s="89"/>
      <c r="E5" s="27" t="s">
        <v>18</v>
      </c>
      <c r="F5" s="93" t="s">
        <v>3</v>
      </c>
      <c r="G5" s="94"/>
      <c r="H5" s="95" t="s">
        <v>29</v>
      </c>
      <c r="I5" s="95"/>
      <c r="J5" s="95"/>
      <c r="K5" s="95"/>
      <c r="L5" s="95"/>
      <c r="M5" s="73" t="s">
        <v>11</v>
      </c>
      <c r="N5" s="73"/>
      <c r="O5" s="73"/>
      <c r="P5" s="73"/>
      <c r="Q5" s="90" t="s">
        <v>15</v>
      </c>
      <c r="R5" s="90"/>
      <c r="S5" s="90"/>
      <c r="T5" s="91" t="s">
        <v>24</v>
      </c>
      <c r="U5" s="92"/>
    </row>
    <row r="6" spans="1:21" s="7" customFormat="1" ht="69" customHeight="1">
      <c r="A6" s="28" t="s">
        <v>1</v>
      </c>
      <c r="B6" s="3" t="s">
        <v>20</v>
      </c>
      <c r="C6" s="3" t="s">
        <v>16</v>
      </c>
      <c r="D6" s="3" t="s">
        <v>17</v>
      </c>
      <c r="E6" s="4" t="s">
        <v>9</v>
      </c>
      <c r="F6" s="5" t="s">
        <v>9</v>
      </c>
      <c r="G6" s="6" t="s">
        <v>8</v>
      </c>
      <c r="H6" s="8" t="s">
        <v>4</v>
      </c>
      <c r="I6" s="8" t="s">
        <v>5</v>
      </c>
      <c r="J6" s="8" t="s">
        <v>6</v>
      </c>
      <c r="K6" s="8" t="s">
        <v>7</v>
      </c>
      <c r="L6" s="9" t="s">
        <v>10</v>
      </c>
      <c r="M6" s="20" t="s">
        <v>26</v>
      </c>
      <c r="N6" s="20" t="s">
        <v>12</v>
      </c>
      <c r="O6" s="10" t="s">
        <v>13</v>
      </c>
      <c r="P6" s="10" t="s">
        <v>14</v>
      </c>
      <c r="Q6" s="11" t="s">
        <v>20</v>
      </c>
      <c r="R6" s="11" t="s">
        <v>16</v>
      </c>
      <c r="S6" s="11" t="s">
        <v>17</v>
      </c>
      <c r="T6" s="25" t="s">
        <v>20</v>
      </c>
      <c r="U6" s="29" t="s">
        <v>16</v>
      </c>
    </row>
    <row r="7" spans="1:21" ht="12.75">
      <c r="A7" s="13">
        <v>1</v>
      </c>
      <c r="B7" s="15">
        <v>67</v>
      </c>
      <c r="C7" s="15">
        <v>57</v>
      </c>
      <c r="D7" s="15"/>
      <c r="E7" s="41">
        <v>0.28</v>
      </c>
      <c r="F7" s="22">
        <v>0</v>
      </c>
      <c r="G7" s="1">
        <v>0</v>
      </c>
      <c r="H7" s="16"/>
      <c r="I7" s="16"/>
      <c r="J7" s="16"/>
      <c r="K7" s="16"/>
      <c r="L7" s="16"/>
      <c r="M7" s="57">
        <v>1.5</v>
      </c>
      <c r="N7" s="17">
        <v>13</v>
      </c>
      <c r="O7" s="17" t="s">
        <v>64</v>
      </c>
      <c r="P7" s="17">
        <v>205</v>
      </c>
      <c r="Q7" s="40">
        <v>30.35</v>
      </c>
      <c r="R7" s="40">
        <v>30.21</v>
      </c>
      <c r="S7" s="18"/>
      <c r="T7" s="26">
        <v>57</v>
      </c>
      <c r="U7" s="30">
        <v>55</v>
      </c>
    </row>
    <row r="8" spans="1:21" ht="12.75">
      <c r="A8" s="13">
        <v>2</v>
      </c>
      <c r="B8" s="15">
        <v>78</v>
      </c>
      <c r="C8" s="15">
        <v>57</v>
      </c>
      <c r="D8" s="15"/>
      <c r="E8" s="41">
        <v>0</v>
      </c>
      <c r="F8" s="22">
        <v>0</v>
      </c>
      <c r="G8" s="1">
        <v>0</v>
      </c>
      <c r="H8" s="16"/>
      <c r="I8" s="16"/>
      <c r="J8" s="16"/>
      <c r="K8" s="16"/>
      <c r="L8" s="16"/>
      <c r="M8" s="57">
        <v>2.1</v>
      </c>
      <c r="N8" s="17">
        <v>15</v>
      </c>
      <c r="O8" s="17" t="s">
        <v>64</v>
      </c>
      <c r="P8" s="17">
        <v>1235</v>
      </c>
      <c r="Q8" s="40">
        <v>30.26</v>
      </c>
      <c r="R8" s="40">
        <v>30.18</v>
      </c>
      <c r="S8" s="18"/>
      <c r="T8" s="26">
        <v>62</v>
      </c>
      <c r="U8" s="30">
        <v>53</v>
      </c>
    </row>
    <row r="9" spans="1:21" ht="12.75">
      <c r="A9" s="13">
        <v>3</v>
      </c>
      <c r="B9" s="15">
        <v>77</v>
      </c>
      <c r="C9" s="15">
        <v>52</v>
      </c>
      <c r="D9" s="15"/>
      <c r="E9" s="41">
        <v>0</v>
      </c>
      <c r="F9" s="22">
        <v>0</v>
      </c>
      <c r="G9" s="1">
        <v>0</v>
      </c>
      <c r="H9" s="16"/>
      <c r="I9" s="16"/>
      <c r="J9" s="16"/>
      <c r="K9" s="16"/>
      <c r="L9" s="16"/>
      <c r="M9" s="57">
        <v>1.8</v>
      </c>
      <c r="N9" s="17">
        <v>13</v>
      </c>
      <c r="O9" s="17" t="s">
        <v>65</v>
      </c>
      <c r="P9" s="17">
        <v>1324</v>
      </c>
      <c r="Q9" s="40">
        <v>30.22</v>
      </c>
      <c r="R9" s="40">
        <v>30.07</v>
      </c>
      <c r="S9" s="18"/>
      <c r="T9" s="26">
        <v>60</v>
      </c>
      <c r="U9" s="30">
        <v>50</v>
      </c>
    </row>
    <row r="10" spans="1:21" ht="12.75">
      <c r="A10" s="13">
        <v>4</v>
      </c>
      <c r="B10" s="15">
        <v>78</v>
      </c>
      <c r="C10" s="15">
        <v>52</v>
      </c>
      <c r="D10" s="15"/>
      <c r="E10" s="41">
        <v>0</v>
      </c>
      <c r="F10" s="22">
        <v>0</v>
      </c>
      <c r="G10" s="1">
        <v>0</v>
      </c>
      <c r="H10" s="16"/>
      <c r="I10" s="16"/>
      <c r="J10" s="16"/>
      <c r="K10" s="16"/>
      <c r="L10" s="16"/>
      <c r="M10" s="57">
        <v>3.1</v>
      </c>
      <c r="N10" s="17">
        <v>17</v>
      </c>
      <c r="O10" s="17" t="s">
        <v>66</v>
      </c>
      <c r="P10" s="17">
        <v>2115</v>
      </c>
      <c r="Q10" s="40">
        <v>30.09</v>
      </c>
      <c r="R10" s="40">
        <v>29.95</v>
      </c>
      <c r="S10" s="18"/>
      <c r="T10" s="26">
        <v>60</v>
      </c>
      <c r="U10" s="30">
        <v>48</v>
      </c>
    </row>
    <row r="11" spans="1:21" ht="12.75">
      <c r="A11" s="13">
        <v>5</v>
      </c>
      <c r="B11" s="15">
        <v>71</v>
      </c>
      <c r="C11" s="15">
        <v>44</v>
      </c>
      <c r="D11" s="15"/>
      <c r="E11" s="41">
        <v>0.01</v>
      </c>
      <c r="F11" s="22">
        <v>0</v>
      </c>
      <c r="G11" s="1">
        <v>0</v>
      </c>
      <c r="H11" s="16"/>
      <c r="I11" s="16"/>
      <c r="J11" s="16"/>
      <c r="K11" s="16"/>
      <c r="L11" s="16"/>
      <c r="M11" s="57">
        <v>3</v>
      </c>
      <c r="N11" s="17">
        <v>18</v>
      </c>
      <c r="O11" s="17" t="s">
        <v>64</v>
      </c>
      <c r="P11" s="17">
        <v>1203</v>
      </c>
      <c r="Q11" s="40">
        <v>30.22</v>
      </c>
      <c r="R11" s="40">
        <v>29.97</v>
      </c>
      <c r="S11" s="18"/>
      <c r="T11" s="26">
        <v>62</v>
      </c>
      <c r="U11" s="30">
        <v>39</v>
      </c>
    </row>
    <row r="12" spans="1:21" ht="12.75">
      <c r="A12" s="13">
        <v>6</v>
      </c>
      <c r="B12" s="15">
        <v>46</v>
      </c>
      <c r="C12" s="15">
        <v>34</v>
      </c>
      <c r="D12" s="15"/>
      <c r="E12" s="41">
        <v>0.18</v>
      </c>
      <c r="F12" s="22">
        <v>0</v>
      </c>
      <c r="G12" s="1">
        <v>0</v>
      </c>
      <c r="H12" s="16"/>
      <c r="I12" s="16" t="s">
        <v>63</v>
      </c>
      <c r="J12" s="16"/>
      <c r="K12" s="16"/>
      <c r="L12" s="16"/>
      <c r="M12" s="57">
        <v>1.7</v>
      </c>
      <c r="N12" s="17">
        <v>11</v>
      </c>
      <c r="O12" s="17" t="s">
        <v>67</v>
      </c>
      <c r="P12" s="17">
        <v>726</v>
      </c>
      <c r="Q12" s="40">
        <v>30.32</v>
      </c>
      <c r="R12" s="40">
        <v>30.18</v>
      </c>
      <c r="S12" s="18"/>
      <c r="T12" s="26">
        <v>43</v>
      </c>
      <c r="U12" s="30">
        <v>33</v>
      </c>
    </row>
    <row r="13" spans="1:21" ht="12.75">
      <c r="A13" s="13">
        <v>7</v>
      </c>
      <c r="B13" s="15">
        <v>47</v>
      </c>
      <c r="C13" s="15">
        <v>28</v>
      </c>
      <c r="D13" s="15"/>
      <c r="E13" s="41">
        <v>0</v>
      </c>
      <c r="F13" s="22">
        <v>0</v>
      </c>
      <c r="G13" s="1">
        <v>0</v>
      </c>
      <c r="H13" s="16"/>
      <c r="I13" s="16"/>
      <c r="J13" s="16"/>
      <c r="K13" s="16"/>
      <c r="L13" s="16"/>
      <c r="M13" s="57">
        <v>2</v>
      </c>
      <c r="N13" s="17">
        <v>11</v>
      </c>
      <c r="O13" s="17" t="s">
        <v>68</v>
      </c>
      <c r="P13" s="17">
        <v>1236</v>
      </c>
      <c r="Q13" s="40">
        <v>30.48</v>
      </c>
      <c r="R13" s="40">
        <v>30.31</v>
      </c>
      <c r="S13" s="18"/>
      <c r="T13" s="26">
        <v>34</v>
      </c>
      <c r="U13" s="30">
        <v>20</v>
      </c>
    </row>
    <row r="14" spans="1:21" ht="12.75">
      <c r="A14" s="13">
        <v>8</v>
      </c>
      <c r="B14" s="15">
        <v>41</v>
      </c>
      <c r="C14" s="15">
        <v>26</v>
      </c>
      <c r="D14" s="15"/>
      <c r="E14" s="41">
        <v>0</v>
      </c>
      <c r="F14" s="22">
        <v>0</v>
      </c>
      <c r="G14" s="1">
        <v>0</v>
      </c>
      <c r="H14" s="16"/>
      <c r="I14" s="16"/>
      <c r="J14" s="16"/>
      <c r="K14" s="16"/>
      <c r="L14" s="16"/>
      <c r="M14" s="57">
        <v>2.3</v>
      </c>
      <c r="N14" s="17">
        <v>14</v>
      </c>
      <c r="O14" s="17" t="s">
        <v>69</v>
      </c>
      <c r="P14" s="17">
        <v>1042</v>
      </c>
      <c r="Q14" s="40">
        <v>30.67</v>
      </c>
      <c r="R14" s="40">
        <v>30.46</v>
      </c>
      <c r="S14" s="18"/>
      <c r="T14" s="26">
        <v>28</v>
      </c>
      <c r="U14" s="30">
        <v>18</v>
      </c>
    </row>
    <row r="15" spans="1:21" ht="12.75">
      <c r="A15" s="13">
        <v>9</v>
      </c>
      <c r="B15" s="15">
        <v>44</v>
      </c>
      <c r="C15" s="15">
        <v>22</v>
      </c>
      <c r="D15" s="15"/>
      <c r="E15" s="41">
        <v>0</v>
      </c>
      <c r="F15" s="22">
        <v>0</v>
      </c>
      <c r="G15" s="1">
        <v>0</v>
      </c>
      <c r="H15" s="16"/>
      <c r="I15" s="16"/>
      <c r="J15" s="16"/>
      <c r="K15" s="16"/>
      <c r="L15" s="16"/>
      <c r="M15" s="57">
        <v>3.2</v>
      </c>
      <c r="N15" s="17">
        <v>19</v>
      </c>
      <c r="O15" s="17" t="s">
        <v>69</v>
      </c>
      <c r="P15" s="17">
        <v>1042</v>
      </c>
      <c r="Q15" s="40">
        <v>30.71</v>
      </c>
      <c r="R15" s="40">
        <v>30.49</v>
      </c>
      <c r="S15" s="18"/>
      <c r="T15" s="26">
        <v>26</v>
      </c>
      <c r="U15" s="30">
        <v>18</v>
      </c>
    </row>
    <row r="16" spans="1:21" ht="12.75">
      <c r="A16" s="13">
        <v>10</v>
      </c>
      <c r="B16" s="15">
        <v>58</v>
      </c>
      <c r="C16" s="15">
        <v>28</v>
      </c>
      <c r="D16" s="15"/>
      <c r="E16" s="41">
        <v>0</v>
      </c>
      <c r="F16" s="22">
        <v>0</v>
      </c>
      <c r="G16" s="1">
        <v>0</v>
      </c>
      <c r="H16" s="16"/>
      <c r="I16" s="16"/>
      <c r="J16" s="16"/>
      <c r="K16" s="16"/>
      <c r="L16" s="16"/>
      <c r="M16" s="57">
        <v>2.6</v>
      </c>
      <c r="N16" s="17">
        <v>14</v>
      </c>
      <c r="O16" s="17" t="s">
        <v>66</v>
      </c>
      <c r="P16" s="17">
        <v>2343</v>
      </c>
      <c r="Q16" s="40">
        <v>30.51</v>
      </c>
      <c r="R16" s="40">
        <v>30.16</v>
      </c>
      <c r="S16" s="18"/>
      <c r="T16" s="26">
        <v>43</v>
      </c>
      <c r="U16" s="30">
        <v>20</v>
      </c>
    </row>
    <row r="17" spans="1:21" ht="12.75">
      <c r="A17" s="13">
        <v>11</v>
      </c>
      <c r="B17" s="15">
        <v>58</v>
      </c>
      <c r="C17" s="15">
        <v>51</v>
      </c>
      <c r="D17" s="15"/>
      <c r="E17" s="41">
        <v>0.15</v>
      </c>
      <c r="F17" s="22">
        <v>0</v>
      </c>
      <c r="G17" s="1">
        <v>0</v>
      </c>
      <c r="H17" s="16"/>
      <c r="I17" s="16"/>
      <c r="J17" s="16"/>
      <c r="K17" s="16"/>
      <c r="L17" s="16"/>
      <c r="M17" s="57">
        <v>3.6</v>
      </c>
      <c r="N17" s="17">
        <v>24</v>
      </c>
      <c r="O17" s="17" t="s">
        <v>65</v>
      </c>
      <c r="P17" s="17">
        <v>209</v>
      </c>
      <c r="Q17" s="40">
        <v>30.18</v>
      </c>
      <c r="R17" s="40">
        <v>29.91</v>
      </c>
      <c r="S17" s="18"/>
      <c r="T17" s="26">
        <v>57</v>
      </c>
      <c r="U17" s="30">
        <v>43</v>
      </c>
    </row>
    <row r="18" spans="1:21" ht="12.75">
      <c r="A18" s="13">
        <v>12</v>
      </c>
      <c r="B18" s="15">
        <v>69</v>
      </c>
      <c r="C18" s="15">
        <v>40</v>
      </c>
      <c r="D18" s="15"/>
      <c r="E18" s="41">
        <v>1.01</v>
      </c>
      <c r="F18" s="22">
        <v>0</v>
      </c>
      <c r="G18" s="1">
        <v>0</v>
      </c>
      <c r="H18" s="16"/>
      <c r="I18" s="16"/>
      <c r="J18" s="16"/>
      <c r="K18" s="16"/>
      <c r="L18" s="16"/>
      <c r="M18" s="57">
        <v>6</v>
      </c>
      <c r="N18" s="17">
        <v>46</v>
      </c>
      <c r="O18" s="17" t="s">
        <v>68</v>
      </c>
      <c r="P18" s="17">
        <v>2144</v>
      </c>
      <c r="Q18" s="40">
        <v>30.01</v>
      </c>
      <c r="R18" s="40">
        <v>29.71</v>
      </c>
      <c r="S18" s="18"/>
      <c r="T18" s="26">
        <v>61</v>
      </c>
      <c r="U18" s="30">
        <v>28</v>
      </c>
    </row>
    <row r="19" spans="1:21" ht="12.75">
      <c r="A19" s="13">
        <v>13</v>
      </c>
      <c r="B19" s="15">
        <v>41</v>
      </c>
      <c r="C19" s="15">
        <v>26</v>
      </c>
      <c r="D19" s="15"/>
      <c r="E19" s="41">
        <v>0</v>
      </c>
      <c r="F19" s="22">
        <v>0</v>
      </c>
      <c r="G19" s="1">
        <v>0</v>
      </c>
      <c r="H19" s="16"/>
      <c r="I19" s="16"/>
      <c r="J19" s="16"/>
      <c r="K19" s="16"/>
      <c r="L19" s="16"/>
      <c r="M19" s="57">
        <v>10.1</v>
      </c>
      <c r="N19" s="17">
        <v>38</v>
      </c>
      <c r="O19" s="17" t="s">
        <v>64</v>
      </c>
      <c r="P19" s="17">
        <v>1312</v>
      </c>
      <c r="Q19" s="40">
        <v>30.35</v>
      </c>
      <c r="R19" s="40">
        <v>29.99</v>
      </c>
      <c r="S19" s="18"/>
      <c r="T19" s="26">
        <v>31</v>
      </c>
      <c r="U19" s="30">
        <v>12</v>
      </c>
    </row>
    <row r="20" spans="1:21" ht="12.75">
      <c r="A20" s="13">
        <v>14</v>
      </c>
      <c r="B20" s="15">
        <v>44</v>
      </c>
      <c r="C20" s="15">
        <v>24</v>
      </c>
      <c r="D20" s="15"/>
      <c r="E20" s="41">
        <v>0</v>
      </c>
      <c r="F20" s="22">
        <v>0</v>
      </c>
      <c r="G20" s="1">
        <v>0</v>
      </c>
      <c r="H20" s="16"/>
      <c r="I20" s="16"/>
      <c r="J20" s="16"/>
      <c r="K20" s="16"/>
      <c r="L20" s="16"/>
      <c r="M20" s="57">
        <v>0.6</v>
      </c>
      <c r="N20" s="17">
        <v>11</v>
      </c>
      <c r="O20" s="17" t="s">
        <v>70</v>
      </c>
      <c r="P20" s="17">
        <v>2336</v>
      </c>
      <c r="Q20" s="40">
        <v>30.32</v>
      </c>
      <c r="R20" s="40">
        <v>30.18</v>
      </c>
      <c r="S20" s="18"/>
      <c r="T20" s="26">
        <v>27</v>
      </c>
      <c r="U20" s="30">
        <v>14</v>
      </c>
    </row>
    <row r="21" spans="1:21" ht="12.75">
      <c r="A21" s="13">
        <v>15</v>
      </c>
      <c r="B21" s="15">
        <v>42</v>
      </c>
      <c r="C21" s="15">
        <v>34</v>
      </c>
      <c r="D21" s="15"/>
      <c r="E21" s="41">
        <v>0.12</v>
      </c>
      <c r="F21" s="22">
        <v>0</v>
      </c>
      <c r="G21" s="1">
        <v>0</v>
      </c>
      <c r="H21" s="16"/>
      <c r="I21" s="16" t="s">
        <v>63</v>
      </c>
      <c r="J21" s="16"/>
      <c r="K21" s="16"/>
      <c r="L21" s="16"/>
      <c r="M21" s="57">
        <v>3.1</v>
      </c>
      <c r="N21" s="17">
        <v>14</v>
      </c>
      <c r="O21" s="17" t="s">
        <v>65</v>
      </c>
      <c r="P21" s="17">
        <v>935</v>
      </c>
      <c r="Q21" s="40">
        <v>30.22</v>
      </c>
      <c r="R21" s="40">
        <v>30.09</v>
      </c>
      <c r="S21" s="18"/>
      <c r="T21" s="26">
        <v>41</v>
      </c>
      <c r="U21" s="30">
        <v>26</v>
      </c>
    </row>
    <row r="22" spans="1:21" ht="12.75">
      <c r="A22" s="13">
        <v>16</v>
      </c>
      <c r="B22" s="15">
        <v>50</v>
      </c>
      <c r="C22" s="15">
        <v>42</v>
      </c>
      <c r="D22" s="15"/>
      <c r="E22" s="41">
        <v>0.01</v>
      </c>
      <c r="F22" s="22">
        <v>0</v>
      </c>
      <c r="G22" s="1">
        <v>0</v>
      </c>
      <c r="H22" s="16"/>
      <c r="I22" s="16" t="s">
        <v>63</v>
      </c>
      <c r="J22" s="16"/>
      <c r="K22" s="16"/>
      <c r="L22" s="16"/>
      <c r="M22" s="57">
        <v>1.9</v>
      </c>
      <c r="N22" s="17">
        <v>12</v>
      </c>
      <c r="O22" s="17" t="s">
        <v>64</v>
      </c>
      <c r="P22" s="17">
        <v>1724</v>
      </c>
      <c r="Q22" s="40">
        <v>30.19</v>
      </c>
      <c r="R22" s="40">
        <v>30.07</v>
      </c>
      <c r="S22" s="18"/>
      <c r="T22" s="26">
        <v>48</v>
      </c>
      <c r="U22" s="30">
        <v>40</v>
      </c>
    </row>
    <row r="23" spans="1:21" ht="12.75">
      <c r="A23" s="13">
        <v>17</v>
      </c>
      <c r="B23" s="15">
        <v>60</v>
      </c>
      <c r="C23" s="15">
        <v>36</v>
      </c>
      <c r="D23" s="15"/>
      <c r="E23" s="41">
        <v>0</v>
      </c>
      <c r="F23" s="22">
        <v>0</v>
      </c>
      <c r="G23" s="1">
        <v>0</v>
      </c>
      <c r="H23" s="16"/>
      <c r="I23" s="16" t="s">
        <v>63</v>
      </c>
      <c r="J23" s="16"/>
      <c r="K23" s="16"/>
      <c r="L23" s="16"/>
      <c r="M23" s="57">
        <v>2.2</v>
      </c>
      <c r="N23" s="17">
        <v>15</v>
      </c>
      <c r="O23" s="17" t="s">
        <v>65</v>
      </c>
      <c r="P23" s="17">
        <v>1219</v>
      </c>
      <c r="Q23" s="40">
        <v>30.28</v>
      </c>
      <c r="R23" s="40">
        <v>30.05</v>
      </c>
      <c r="S23" s="18"/>
      <c r="T23" s="26">
        <v>48</v>
      </c>
      <c r="U23" s="30">
        <v>35</v>
      </c>
    </row>
    <row r="24" spans="1:21" ht="12.75">
      <c r="A24" s="13">
        <v>18</v>
      </c>
      <c r="B24" s="15">
        <v>66</v>
      </c>
      <c r="C24" s="15">
        <v>53</v>
      </c>
      <c r="D24" s="15"/>
      <c r="E24" s="41">
        <v>0.2</v>
      </c>
      <c r="F24" s="22">
        <v>0</v>
      </c>
      <c r="G24" s="1">
        <v>0</v>
      </c>
      <c r="H24" s="16"/>
      <c r="I24" s="16"/>
      <c r="J24" s="16"/>
      <c r="K24" s="16"/>
      <c r="L24" s="16"/>
      <c r="M24" s="57">
        <v>6.6</v>
      </c>
      <c r="N24" s="17">
        <v>29</v>
      </c>
      <c r="O24" s="17" t="s">
        <v>65</v>
      </c>
      <c r="P24" s="17">
        <v>1404</v>
      </c>
      <c r="Q24" s="40">
        <v>30.06</v>
      </c>
      <c r="R24" s="40">
        <v>29.63</v>
      </c>
      <c r="S24" s="18"/>
      <c r="T24" s="26">
        <v>57</v>
      </c>
      <c r="U24" s="30">
        <v>48</v>
      </c>
    </row>
    <row r="25" spans="1:21" ht="12.75">
      <c r="A25" s="13">
        <v>19</v>
      </c>
      <c r="B25" s="15">
        <v>58</v>
      </c>
      <c r="C25" s="15">
        <v>44</v>
      </c>
      <c r="D25" s="15"/>
      <c r="E25" s="41">
        <v>0.23</v>
      </c>
      <c r="F25" s="22">
        <v>0</v>
      </c>
      <c r="G25" s="1">
        <v>0</v>
      </c>
      <c r="H25" s="16"/>
      <c r="I25" s="16"/>
      <c r="J25" s="16"/>
      <c r="K25" s="16"/>
      <c r="L25" s="16"/>
      <c r="M25" s="57">
        <v>6</v>
      </c>
      <c r="N25" s="17">
        <v>27</v>
      </c>
      <c r="O25" s="17" t="s">
        <v>71</v>
      </c>
      <c r="P25" s="17">
        <v>1320</v>
      </c>
      <c r="Q25" s="40">
        <v>29.94</v>
      </c>
      <c r="R25" s="40">
        <v>29.56</v>
      </c>
      <c r="S25" s="18"/>
      <c r="T25" s="26">
        <v>56</v>
      </c>
      <c r="U25" s="30">
        <v>28</v>
      </c>
    </row>
    <row r="26" spans="1:21" ht="12.75">
      <c r="A26" s="13">
        <v>20</v>
      </c>
      <c r="B26" s="15">
        <v>62</v>
      </c>
      <c r="C26" s="15">
        <v>36</v>
      </c>
      <c r="D26" s="15"/>
      <c r="E26" s="41">
        <v>0</v>
      </c>
      <c r="F26" s="22">
        <v>0</v>
      </c>
      <c r="G26" s="1">
        <v>0</v>
      </c>
      <c r="H26" s="16"/>
      <c r="I26" s="16"/>
      <c r="J26" s="16"/>
      <c r="K26" s="16"/>
      <c r="L26" s="16"/>
      <c r="M26" s="57">
        <v>3</v>
      </c>
      <c r="N26" s="17">
        <v>16</v>
      </c>
      <c r="O26" s="17" t="s">
        <v>66</v>
      </c>
      <c r="P26" s="17">
        <v>1818</v>
      </c>
      <c r="Q26" s="40">
        <v>30.1</v>
      </c>
      <c r="R26" s="40">
        <v>29.93</v>
      </c>
      <c r="S26" s="18"/>
      <c r="T26" s="26">
        <v>45</v>
      </c>
      <c r="U26" s="30">
        <v>35</v>
      </c>
    </row>
    <row r="27" spans="1:21" ht="12.75">
      <c r="A27" s="13">
        <v>21</v>
      </c>
      <c r="B27" s="15">
        <v>65</v>
      </c>
      <c r="C27" s="15">
        <v>47</v>
      </c>
      <c r="D27" s="15"/>
      <c r="E27" s="41">
        <v>0</v>
      </c>
      <c r="F27" s="22">
        <v>0</v>
      </c>
      <c r="G27" s="1">
        <v>0</v>
      </c>
      <c r="H27" s="16"/>
      <c r="I27" s="16"/>
      <c r="J27" s="16"/>
      <c r="K27" s="16"/>
      <c r="L27" s="16"/>
      <c r="M27" s="57">
        <v>2.3</v>
      </c>
      <c r="N27" s="17">
        <v>13</v>
      </c>
      <c r="O27" s="17" t="s">
        <v>66</v>
      </c>
      <c r="P27" s="17">
        <v>2215</v>
      </c>
      <c r="Q27" s="40">
        <v>30.08</v>
      </c>
      <c r="R27" s="40">
        <v>30</v>
      </c>
      <c r="S27" s="18"/>
      <c r="T27" s="26">
        <v>46</v>
      </c>
      <c r="U27" s="30">
        <v>39</v>
      </c>
    </row>
    <row r="28" spans="1:21" ht="12.75">
      <c r="A28" s="13">
        <v>22</v>
      </c>
      <c r="B28" s="15">
        <v>67</v>
      </c>
      <c r="C28" s="15">
        <v>52</v>
      </c>
      <c r="D28" s="15"/>
      <c r="E28" s="41">
        <v>0</v>
      </c>
      <c r="F28" s="22">
        <v>0</v>
      </c>
      <c r="G28" s="1">
        <v>0</v>
      </c>
      <c r="H28" s="16"/>
      <c r="I28" s="16"/>
      <c r="J28" s="16"/>
      <c r="K28" s="16"/>
      <c r="L28" s="16"/>
      <c r="M28" s="57">
        <v>4.3</v>
      </c>
      <c r="N28" s="17">
        <v>17</v>
      </c>
      <c r="O28" s="17" t="s">
        <v>66</v>
      </c>
      <c r="P28" s="17">
        <v>635</v>
      </c>
      <c r="Q28" s="40">
        <v>30.05</v>
      </c>
      <c r="R28" s="40">
        <v>29.97</v>
      </c>
      <c r="S28" s="18"/>
      <c r="T28" s="26">
        <v>54</v>
      </c>
      <c r="U28" s="30">
        <v>39</v>
      </c>
    </row>
    <row r="29" spans="1:21" ht="12.75">
      <c r="A29" s="13">
        <v>23</v>
      </c>
      <c r="B29" s="15">
        <v>67</v>
      </c>
      <c r="C29" s="15">
        <v>55</v>
      </c>
      <c r="D29" s="15"/>
      <c r="E29" s="41">
        <v>0</v>
      </c>
      <c r="F29" s="22">
        <v>0</v>
      </c>
      <c r="G29" s="1">
        <v>0</v>
      </c>
      <c r="H29" s="16"/>
      <c r="I29" s="16"/>
      <c r="J29" s="16"/>
      <c r="K29" s="16"/>
      <c r="L29" s="16"/>
      <c r="M29" s="57">
        <v>6.5</v>
      </c>
      <c r="N29" s="17">
        <v>26</v>
      </c>
      <c r="O29" s="17" t="s">
        <v>66</v>
      </c>
      <c r="P29" s="17">
        <v>1053</v>
      </c>
      <c r="Q29" s="40">
        <v>30.04</v>
      </c>
      <c r="R29" s="40">
        <v>29.71</v>
      </c>
      <c r="S29" s="18"/>
      <c r="T29" s="26">
        <v>53</v>
      </c>
      <c r="U29" s="30">
        <v>42</v>
      </c>
    </row>
    <row r="30" spans="1:21" ht="12.75">
      <c r="A30" s="13">
        <v>24</v>
      </c>
      <c r="B30" s="15">
        <v>61</v>
      </c>
      <c r="C30" s="15">
        <v>24</v>
      </c>
      <c r="D30" s="15"/>
      <c r="E30" s="41">
        <v>0.43</v>
      </c>
      <c r="F30" s="22">
        <v>0</v>
      </c>
      <c r="G30" s="1">
        <v>0</v>
      </c>
      <c r="H30" s="16"/>
      <c r="I30" s="16"/>
      <c r="J30" s="16"/>
      <c r="K30" s="16"/>
      <c r="L30" s="16"/>
      <c r="M30" s="57">
        <v>7.3</v>
      </c>
      <c r="N30" s="17">
        <v>30</v>
      </c>
      <c r="O30" s="17" t="s">
        <v>68</v>
      </c>
      <c r="P30" s="17">
        <v>736</v>
      </c>
      <c r="Q30" s="40">
        <v>30.18</v>
      </c>
      <c r="R30" s="40">
        <v>29.67</v>
      </c>
      <c r="S30" s="18"/>
      <c r="T30" s="26">
        <v>51</v>
      </c>
      <c r="U30" s="30">
        <v>18</v>
      </c>
    </row>
    <row r="31" spans="1:21" ht="12.75">
      <c r="A31" s="13">
        <v>25</v>
      </c>
      <c r="B31" s="15">
        <v>39</v>
      </c>
      <c r="C31" s="15">
        <v>22</v>
      </c>
      <c r="D31" s="15"/>
      <c r="E31" s="41">
        <v>0</v>
      </c>
      <c r="F31" s="22">
        <v>0</v>
      </c>
      <c r="G31" s="1">
        <v>0</v>
      </c>
      <c r="H31" s="16"/>
      <c r="I31" s="16"/>
      <c r="J31" s="16"/>
      <c r="K31" s="16"/>
      <c r="L31" s="16"/>
      <c r="M31" s="57">
        <v>2.9</v>
      </c>
      <c r="N31" s="17">
        <v>20</v>
      </c>
      <c r="O31" s="17" t="s">
        <v>65</v>
      </c>
      <c r="P31" s="17">
        <v>1153</v>
      </c>
      <c r="Q31" s="40">
        <v>30.22</v>
      </c>
      <c r="R31" s="40">
        <v>30.01</v>
      </c>
      <c r="S31" s="18"/>
      <c r="T31" s="26">
        <v>26</v>
      </c>
      <c r="U31" s="30">
        <v>18</v>
      </c>
    </row>
    <row r="32" spans="1:21" ht="12.75">
      <c r="A32" s="13">
        <v>26</v>
      </c>
      <c r="B32" s="15">
        <v>48</v>
      </c>
      <c r="C32" s="15">
        <v>32</v>
      </c>
      <c r="D32" s="15"/>
      <c r="E32" s="41">
        <v>0</v>
      </c>
      <c r="F32" s="22">
        <v>0</v>
      </c>
      <c r="G32" s="1">
        <v>0</v>
      </c>
      <c r="H32" s="16"/>
      <c r="I32" s="16"/>
      <c r="J32" s="16"/>
      <c r="K32" s="16"/>
      <c r="L32" s="16"/>
      <c r="M32" s="57">
        <v>2.9</v>
      </c>
      <c r="N32" s="17">
        <v>15</v>
      </c>
      <c r="O32" s="17" t="s">
        <v>65</v>
      </c>
      <c r="P32" s="17">
        <v>943</v>
      </c>
      <c r="Q32" s="40">
        <v>30.12</v>
      </c>
      <c r="R32" s="40">
        <v>30.01</v>
      </c>
      <c r="S32" s="18"/>
      <c r="T32" s="26">
        <v>34</v>
      </c>
      <c r="U32" s="30">
        <v>24</v>
      </c>
    </row>
    <row r="33" spans="1:21" ht="12.75">
      <c r="A33" s="13">
        <v>27</v>
      </c>
      <c r="B33" s="15">
        <v>48</v>
      </c>
      <c r="C33" s="15">
        <v>41</v>
      </c>
      <c r="D33" s="15"/>
      <c r="E33" s="41">
        <v>0.75</v>
      </c>
      <c r="F33" s="22">
        <v>0</v>
      </c>
      <c r="G33" s="1">
        <v>0</v>
      </c>
      <c r="H33" s="16"/>
      <c r="I33" s="16"/>
      <c r="J33" s="16"/>
      <c r="K33" s="16"/>
      <c r="L33" s="16"/>
      <c r="M33" s="57">
        <v>1.9</v>
      </c>
      <c r="N33" s="17">
        <v>13</v>
      </c>
      <c r="O33" s="17" t="s">
        <v>65</v>
      </c>
      <c r="P33" s="17">
        <v>223</v>
      </c>
      <c r="Q33" s="40">
        <v>30.09</v>
      </c>
      <c r="R33" s="40">
        <v>29.9</v>
      </c>
      <c r="S33" s="18"/>
      <c r="T33" s="26">
        <v>46</v>
      </c>
      <c r="U33" s="30">
        <v>31</v>
      </c>
    </row>
    <row r="34" spans="1:21" ht="12.75">
      <c r="A34" s="13">
        <v>28</v>
      </c>
      <c r="B34" s="15">
        <v>45</v>
      </c>
      <c r="C34" s="15">
        <v>27</v>
      </c>
      <c r="D34" s="15"/>
      <c r="E34" s="41">
        <v>0.64</v>
      </c>
      <c r="F34" s="22">
        <v>0</v>
      </c>
      <c r="G34" s="1">
        <v>0</v>
      </c>
      <c r="H34" s="16"/>
      <c r="I34" s="16"/>
      <c r="J34" s="16"/>
      <c r="K34" s="16"/>
      <c r="L34" s="16"/>
      <c r="M34" s="57">
        <v>7.8</v>
      </c>
      <c r="N34" s="17">
        <v>29</v>
      </c>
      <c r="O34" s="17" t="s">
        <v>71</v>
      </c>
      <c r="P34" s="17">
        <v>1827</v>
      </c>
      <c r="Q34" s="40">
        <v>29.98</v>
      </c>
      <c r="R34" s="40">
        <v>29.8</v>
      </c>
      <c r="S34" s="18"/>
      <c r="T34" s="26">
        <v>44</v>
      </c>
      <c r="U34" s="30">
        <v>21</v>
      </c>
    </row>
    <row r="35" spans="1:21" ht="12.75">
      <c r="A35" s="13">
        <v>29</v>
      </c>
      <c r="B35" s="15">
        <v>33</v>
      </c>
      <c r="C35" s="15">
        <v>26</v>
      </c>
      <c r="D35" s="15"/>
      <c r="E35" s="41">
        <v>0.01</v>
      </c>
      <c r="F35" s="22">
        <v>0.1</v>
      </c>
      <c r="G35" s="1">
        <v>0</v>
      </c>
      <c r="H35" s="16"/>
      <c r="I35" s="16"/>
      <c r="J35" s="16"/>
      <c r="K35" s="16"/>
      <c r="L35" s="16"/>
      <c r="M35" s="57">
        <v>6.9</v>
      </c>
      <c r="N35" s="17">
        <v>27</v>
      </c>
      <c r="O35" s="17" t="s">
        <v>68</v>
      </c>
      <c r="P35" s="17">
        <v>532</v>
      </c>
      <c r="Q35" s="40">
        <v>30.21</v>
      </c>
      <c r="R35" s="40">
        <v>29.95</v>
      </c>
      <c r="S35" s="18"/>
      <c r="T35" s="26">
        <v>28</v>
      </c>
      <c r="U35" s="30">
        <v>23</v>
      </c>
    </row>
    <row r="36" spans="1:21" ht="12.75">
      <c r="A36" s="13">
        <v>30</v>
      </c>
      <c r="B36" s="15">
        <v>52</v>
      </c>
      <c r="C36" s="15">
        <v>33</v>
      </c>
      <c r="D36" s="15"/>
      <c r="E36" s="41">
        <v>0</v>
      </c>
      <c r="F36" s="22">
        <v>0</v>
      </c>
      <c r="G36" s="1">
        <v>0</v>
      </c>
      <c r="H36" s="16"/>
      <c r="I36" s="16"/>
      <c r="J36" s="16"/>
      <c r="K36" s="16"/>
      <c r="L36" s="16"/>
      <c r="M36" s="57">
        <v>5</v>
      </c>
      <c r="N36" s="17">
        <v>21</v>
      </c>
      <c r="O36" s="17" t="s">
        <v>70</v>
      </c>
      <c r="P36" s="17">
        <v>1023</v>
      </c>
      <c r="Q36" s="40">
        <v>30.07</v>
      </c>
      <c r="R36" s="40">
        <v>29.95</v>
      </c>
      <c r="S36" s="18"/>
      <c r="T36" s="26">
        <v>34</v>
      </c>
      <c r="U36" s="30">
        <v>23</v>
      </c>
    </row>
    <row r="37" spans="1:21" ht="13.5" thickBot="1">
      <c r="A37" s="14"/>
      <c r="B37" s="19"/>
      <c r="C37" s="19"/>
      <c r="D37" s="19"/>
      <c r="E37" s="42"/>
      <c r="F37" s="31"/>
      <c r="G37" s="32"/>
      <c r="H37" s="33"/>
      <c r="I37" s="33"/>
      <c r="J37" s="33"/>
      <c r="K37" s="33"/>
      <c r="L37" s="33"/>
      <c r="M37" s="58"/>
      <c r="N37" s="34"/>
      <c r="O37" s="34"/>
      <c r="P37" s="34"/>
      <c r="Q37" s="56"/>
      <c r="R37" s="56"/>
      <c r="S37" s="35"/>
      <c r="T37" s="36"/>
      <c r="U37" s="37"/>
    </row>
    <row r="40" ht="13.5" thickBot="1"/>
    <row r="41" spans="1:21" ht="13.5" thickBot="1">
      <c r="A41" s="70" t="s">
        <v>36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2"/>
    </row>
    <row r="42" spans="1:21" ht="12.75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</row>
    <row r="43" spans="1:14" ht="13.5" thickBot="1">
      <c r="A43" s="23" t="s">
        <v>2</v>
      </c>
      <c r="G43" s="2" t="s">
        <v>37</v>
      </c>
      <c r="N43" s="2" t="s">
        <v>11</v>
      </c>
    </row>
    <row r="44" spans="1:19" ht="13.5" thickBot="1">
      <c r="A44" s="78" t="s">
        <v>23</v>
      </c>
      <c r="B44" s="78"/>
      <c r="C44" s="79"/>
      <c r="D44" s="62">
        <f>(D45+D46)/2</f>
        <v>47.11666666666667</v>
      </c>
      <c r="E44" s="63"/>
      <c r="G44" s="2" t="s">
        <v>38</v>
      </c>
      <c r="J44" s="81">
        <f>SUM(E7:E37)</f>
        <v>4.02</v>
      </c>
      <c r="K44" s="71"/>
      <c r="L44" s="72"/>
      <c r="N44" s="2" t="s">
        <v>26</v>
      </c>
      <c r="Q44" s="70">
        <f>AVERAGE(M7:M37)</f>
        <v>3.806666666666667</v>
      </c>
      <c r="R44" s="71"/>
      <c r="S44" s="72"/>
    </row>
    <row r="45" spans="1:19" ht="13.5" thickBot="1">
      <c r="A45" s="78" t="s">
        <v>21</v>
      </c>
      <c r="B45" s="78"/>
      <c r="C45" s="79"/>
      <c r="D45" s="62">
        <f>AVERAGE(B7:B37)</f>
        <v>56.06666666666667</v>
      </c>
      <c r="E45" s="63"/>
      <c r="G45" s="2" t="s">
        <v>39</v>
      </c>
      <c r="J45" s="85">
        <v>1.01</v>
      </c>
      <c r="K45" s="86"/>
      <c r="L45" s="87"/>
      <c r="N45" s="2" t="s">
        <v>12</v>
      </c>
      <c r="Q45" s="70">
        <f>MAX(N7:N37)</f>
        <v>46</v>
      </c>
      <c r="R45" s="71"/>
      <c r="S45" s="72"/>
    </row>
    <row r="46" spans="1:19" ht="13.5" thickBot="1">
      <c r="A46" s="60" t="s">
        <v>22</v>
      </c>
      <c r="B46" s="60"/>
      <c r="C46" s="80"/>
      <c r="D46" s="62">
        <f>AVERAGE(C7:C37)</f>
        <v>38.166666666666664</v>
      </c>
      <c r="E46" s="63"/>
      <c r="G46" s="2" t="s">
        <v>30</v>
      </c>
      <c r="J46" s="88">
        <v>37937</v>
      </c>
      <c r="K46" s="86"/>
      <c r="L46" s="87"/>
      <c r="N46" s="2" t="s">
        <v>1</v>
      </c>
      <c r="Q46" s="98">
        <v>37937</v>
      </c>
      <c r="R46" s="99"/>
      <c r="S46" s="100"/>
    </row>
    <row r="47" spans="1:19" ht="13.5" thickBot="1">
      <c r="A47" s="24"/>
      <c r="B47" s="24"/>
      <c r="C47" s="24"/>
      <c r="G47" s="2" t="s">
        <v>41</v>
      </c>
      <c r="J47" s="70">
        <f>COUNTIF(E7:E37,"&gt;=0.01")</f>
        <v>13</v>
      </c>
      <c r="K47" s="71"/>
      <c r="L47" s="72"/>
      <c r="N47" s="2"/>
      <c r="Q47" s="2"/>
      <c r="R47" s="2"/>
      <c r="S47" s="2"/>
    </row>
    <row r="48" spans="1:19" ht="13.5" thickBot="1">
      <c r="A48" s="60" t="s">
        <v>20</v>
      </c>
      <c r="B48" s="60"/>
      <c r="C48" s="61"/>
      <c r="D48" s="64">
        <f>MAX(B7:B37)</f>
        <v>78</v>
      </c>
      <c r="E48" s="65"/>
      <c r="G48" s="2" t="s">
        <v>42</v>
      </c>
      <c r="J48" s="70">
        <f>COUNTIF(E7:E37,"&gt;=1")</f>
        <v>1</v>
      </c>
      <c r="K48" s="71"/>
      <c r="L48" s="72"/>
      <c r="N48" s="2" t="s">
        <v>15</v>
      </c>
      <c r="Q48" s="2"/>
      <c r="R48" s="2"/>
      <c r="S48" s="2"/>
    </row>
    <row r="49" spans="1:19" ht="13.5" thickBot="1">
      <c r="A49" s="60" t="s">
        <v>30</v>
      </c>
      <c r="B49" s="60"/>
      <c r="C49" s="61"/>
      <c r="D49" s="68">
        <v>37927</v>
      </c>
      <c r="E49" s="69"/>
      <c r="N49" s="2" t="s">
        <v>20</v>
      </c>
      <c r="Q49" s="81">
        <f>MAX(Q7:Q37)</f>
        <v>30.71</v>
      </c>
      <c r="R49" s="71"/>
      <c r="S49" s="72"/>
    </row>
    <row r="50" spans="1:19" ht="13.5" thickBot="1">
      <c r="A50" s="60" t="s">
        <v>16</v>
      </c>
      <c r="B50" s="60"/>
      <c r="C50" s="61"/>
      <c r="D50" s="64">
        <f>MIN(C7:C37)</f>
        <v>22</v>
      </c>
      <c r="E50" s="65"/>
      <c r="G50" s="2" t="s">
        <v>40</v>
      </c>
      <c r="J50" s="96"/>
      <c r="K50" s="97"/>
      <c r="L50" s="97"/>
      <c r="N50" s="2" t="s">
        <v>1</v>
      </c>
      <c r="Q50" s="98">
        <v>37934</v>
      </c>
      <c r="R50" s="99"/>
      <c r="S50" s="100"/>
    </row>
    <row r="51" spans="1:19" ht="13.5" thickBot="1">
      <c r="A51" s="60" t="s">
        <v>30</v>
      </c>
      <c r="B51" s="60"/>
      <c r="C51" s="61"/>
      <c r="D51" s="68">
        <v>37934</v>
      </c>
      <c r="E51" s="69"/>
      <c r="G51" s="2" t="s">
        <v>38</v>
      </c>
      <c r="J51" s="62">
        <f>SUM(F7:F37)</f>
        <v>0.1</v>
      </c>
      <c r="K51" s="71"/>
      <c r="L51" s="72"/>
      <c r="N51" s="2" t="s">
        <v>16</v>
      </c>
      <c r="Q51" s="81">
        <f>MIN(R7:R37)</f>
        <v>29.56</v>
      </c>
      <c r="R51" s="101"/>
      <c r="S51" s="102"/>
    </row>
    <row r="52" spans="7:19" ht="13.5" thickBot="1">
      <c r="G52" s="2" t="s">
        <v>39</v>
      </c>
      <c r="J52" s="85">
        <v>0.1</v>
      </c>
      <c r="K52" s="86"/>
      <c r="L52" s="87"/>
      <c r="N52" s="2" t="s">
        <v>1</v>
      </c>
      <c r="Q52" s="98">
        <v>37944</v>
      </c>
      <c r="R52" s="99"/>
      <c r="S52" s="100"/>
    </row>
    <row r="53" spans="1:19" ht="13.5" thickBot="1">
      <c r="A53" s="2" t="s">
        <v>31</v>
      </c>
      <c r="B53" s="2"/>
      <c r="G53" s="2" t="s">
        <v>30</v>
      </c>
      <c r="J53" s="88">
        <v>37954</v>
      </c>
      <c r="K53" s="86"/>
      <c r="L53" s="87"/>
      <c r="Q53" s="2"/>
      <c r="R53" s="2"/>
      <c r="S53" s="2"/>
    </row>
    <row r="54" spans="1:19" ht="13.5" thickBot="1">
      <c r="A54" s="2" t="s">
        <v>33</v>
      </c>
      <c r="B54" s="2"/>
      <c r="D54" s="66">
        <f>COUNTIF(B7:B37,"&gt;89")</f>
        <v>0</v>
      </c>
      <c r="E54" s="67"/>
      <c r="G54" s="2" t="s">
        <v>43</v>
      </c>
      <c r="J54" s="70">
        <f>MAX(G7:G37)</f>
        <v>0</v>
      </c>
      <c r="K54" s="71"/>
      <c r="L54" s="72"/>
      <c r="N54" s="2" t="s">
        <v>44</v>
      </c>
      <c r="Q54" s="2"/>
      <c r="R54" s="2"/>
      <c r="S54" s="2"/>
    </row>
    <row r="55" spans="1:19" ht="13.5" thickBot="1">
      <c r="A55" s="2" t="s">
        <v>32</v>
      </c>
      <c r="B55" s="2"/>
      <c r="D55" s="66">
        <f>COUNTIF(B7:B37,"&lt;33")</f>
        <v>0</v>
      </c>
      <c r="E55" s="67"/>
      <c r="G55" s="2" t="s">
        <v>30</v>
      </c>
      <c r="J55" s="88"/>
      <c r="K55" s="86"/>
      <c r="L55" s="87"/>
      <c r="N55" s="2" t="s">
        <v>4</v>
      </c>
      <c r="Q55" s="70">
        <f>COUNTIF(H7:H37,"=X")</f>
        <v>0</v>
      </c>
      <c r="R55" s="71"/>
      <c r="S55" s="72"/>
    </row>
    <row r="56" spans="1:19" ht="13.5" thickBot="1">
      <c r="A56" s="2"/>
      <c r="B56" s="2"/>
      <c r="N56" s="2" t="s">
        <v>5</v>
      </c>
      <c r="Q56" s="70">
        <f>COUNTIF(I7:I37,"=X")</f>
        <v>4</v>
      </c>
      <c r="R56" s="71"/>
      <c r="S56" s="72"/>
    </row>
    <row r="57" spans="1:19" ht="13.5" thickBot="1">
      <c r="A57" s="2" t="s">
        <v>34</v>
      </c>
      <c r="B57" s="2"/>
      <c r="N57" s="2" t="s">
        <v>6</v>
      </c>
      <c r="Q57" s="70">
        <f>COUNTIF(J7:J37,"=X")</f>
        <v>0</v>
      </c>
      <c r="R57" s="71"/>
      <c r="S57" s="72"/>
    </row>
    <row r="58" spans="1:19" ht="13.5" thickBot="1">
      <c r="A58" s="2" t="s">
        <v>32</v>
      </c>
      <c r="B58" s="2"/>
      <c r="D58" s="66">
        <f>COUNTIF(C7:C37,"&lt;33")</f>
        <v>11</v>
      </c>
      <c r="E58" s="67"/>
      <c r="N58" s="2" t="s">
        <v>7</v>
      </c>
      <c r="Q58" s="70">
        <f>COUNTIF(K7:K37,"=X")</f>
        <v>0</v>
      </c>
      <c r="R58" s="71"/>
      <c r="S58" s="72"/>
    </row>
    <row r="59" spans="1:19" ht="13.5" thickBot="1">
      <c r="A59" s="2" t="s">
        <v>35</v>
      </c>
      <c r="B59" s="2"/>
      <c r="D59" s="66">
        <f>COUNTIF(C7:C37,"&lt;1")</f>
        <v>0</v>
      </c>
      <c r="E59" s="67"/>
      <c r="N59" s="2" t="s">
        <v>10</v>
      </c>
      <c r="Q59" s="70">
        <f>COUNTIF(L7:L37,"=X")</f>
        <v>0</v>
      </c>
      <c r="R59" s="71"/>
      <c r="S59" s="72"/>
    </row>
    <row r="61" ht="13.5" thickBot="1"/>
    <row r="62" spans="1:21" ht="13.5" thickBot="1">
      <c r="A62" s="70" t="s">
        <v>45</v>
      </c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2"/>
    </row>
    <row r="63" ht="13.5" thickBot="1"/>
    <row r="64" spans="1:21" s="21" customFormat="1" ht="15" customHeight="1" thickBot="1">
      <c r="A64" s="103" t="s">
        <v>46</v>
      </c>
      <c r="B64" s="104"/>
      <c r="C64" s="105"/>
      <c r="D64" s="106" t="s">
        <v>53</v>
      </c>
      <c r="E64" s="107"/>
      <c r="F64" s="107"/>
      <c r="G64" s="107"/>
      <c r="H64" s="107"/>
      <c r="I64" s="108"/>
      <c r="L64" s="59" t="s">
        <v>48</v>
      </c>
      <c r="M64" s="82"/>
      <c r="N64" s="82"/>
      <c r="O64" s="83"/>
      <c r="P64" s="74" t="s">
        <v>61</v>
      </c>
      <c r="Q64" s="75"/>
      <c r="R64" s="75"/>
      <c r="S64" s="75"/>
      <c r="T64" s="75"/>
      <c r="U64" s="76"/>
    </row>
    <row r="65" spans="1:21" s="21" customFormat="1" ht="15" customHeight="1" thickBot="1">
      <c r="A65" s="103" t="s">
        <v>47</v>
      </c>
      <c r="B65" s="104"/>
      <c r="C65" s="105"/>
      <c r="D65" s="107" t="s">
        <v>54</v>
      </c>
      <c r="E65" s="107"/>
      <c r="F65" s="107"/>
      <c r="G65" s="107"/>
      <c r="H65" s="107"/>
      <c r="I65" s="108"/>
      <c r="L65" s="59" t="s">
        <v>51</v>
      </c>
      <c r="M65" s="82"/>
      <c r="N65" s="82"/>
      <c r="O65" s="83"/>
      <c r="P65" s="74" t="s">
        <v>57</v>
      </c>
      <c r="Q65" s="75"/>
      <c r="R65" s="75"/>
      <c r="S65" s="75"/>
      <c r="T65" s="75"/>
      <c r="U65" s="76"/>
    </row>
    <row r="66" spans="1:21" s="21" customFormat="1" ht="15" customHeight="1" thickBot="1">
      <c r="A66" s="112"/>
      <c r="B66" s="113"/>
      <c r="C66" s="114"/>
      <c r="D66" s="115" t="s">
        <v>55</v>
      </c>
      <c r="E66" s="115"/>
      <c r="F66" s="115"/>
      <c r="G66" s="115"/>
      <c r="H66" s="115"/>
      <c r="I66" s="116"/>
      <c r="L66" s="59" t="s">
        <v>49</v>
      </c>
      <c r="M66" s="82"/>
      <c r="N66" s="82"/>
      <c r="O66" s="83"/>
      <c r="P66" s="117" t="s">
        <v>56</v>
      </c>
      <c r="Q66" s="75"/>
      <c r="R66" s="75"/>
      <c r="S66" s="75"/>
      <c r="T66" s="75"/>
      <c r="U66" s="76"/>
    </row>
    <row r="67" spans="12:21" ht="16.5" thickBot="1">
      <c r="L67" s="59" t="s">
        <v>50</v>
      </c>
      <c r="M67" s="82"/>
      <c r="N67" s="82"/>
      <c r="O67" s="83"/>
      <c r="P67" s="109" t="s">
        <v>62</v>
      </c>
      <c r="Q67" s="110"/>
      <c r="R67" s="110"/>
      <c r="S67" s="110"/>
      <c r="T67" s="110"/>
      <c r="U67" s="111"/>
    </row>
    <row r="68" spans="1:9" ht="16.5" thickBot="1">
      <c r="A68" s="53" t="s">
        <v>52</v>
      </c>
      <c r="B68" s="54"/>
      <c r="C68" s="54"/>
      <c r="D68" s="54"/>
      <c r="E68" s="54"/>
      <c r="F68" s="54"/>
      <c r="G68" s="54"/>
      <c r="H68" s="54"/>
      <c r="I68" s="55"/>
    </row>
    <row r="69" spans="1:21" ht="12.75">
      <c r="A69" s="45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7"/>
    </row>
    <row r="70" spans="1:21" ht="12.75">
      <c r="A70" s="48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9"/>
    </row>
    <row r="71" spans="1:21" ht="12.75">
      <c r="A71" s="48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9"/>
    </row>
    <row r="72" spans="1:21" ht="12.75">
      <c r="A72" s="48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9"/>
    </row>
    <row r="73" spans="1:21" ht="12.75">
      <c r="A73" s="48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9"/>
    </row>
    <row r="74" spans="1:21" ht="12.75">
      <c r="A74" s="48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9"/>
    </row>
    <row r="75" spans="1:21" ht="12.75">
      <c r="A75" s="48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9"/>
    </row>
    <row r="76" spans="1:21" ht="12.75">
      <c r="A76" s="48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9"/>
    </row>
    <row r="77" spans="1:21" ht="12.75">
      <c r="A77" s="48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9"/>
    </row>
    <row r="78" spans="1:21" ht="12.75">
      <c r="A78" s="48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9"/>
    </row>
    <row r="79" spans="1:21" ht="13.5" thickBot="1">
      <c r="A79" s="50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2"/>
    </row>
  </sheetData>
  <mergeCells count="72">
    <mergeCell ref="L67:O67"/>
    <mergeCell ref="P67:U67"/>
    <mergeCell ref="A66:C66"/>
    <mergeCell ref="D66:I66"/>
    <mergeCell ref="L66:O66"/>
    <mergeCell ref="P66:U66"/>
    <mergeCell ref="A65:C65"/>
    <mergeCell ref="D65:I65"/>
    <mergeCell ref="L65:O65"/>
    <mergeCell ref="P65:U65"/>
    <mergeCell ref="A62:U62"/>
    <mergeCell ref="A64:C64"/>
    <mergeCell ref="D64:I64"/>
    <mergeCell ref="L64:O64"/>
    <mergeCell ref="P64:U64"/>
    <mergeCell ref="Q57:S57"/>
    <mergeCell ref="Q58:S58"/>
    <mergeCell ref="Q59:S59"/>
    <mergeCell ref="Q44:S44"/>
    <mergeCell ref="Q45:S45"/>
    <mergeCell ref="Q46:S46"/>
    <mergeCell ref="Q49:S49"/>
    <mergeCell ref="Q50:S50"/>
    <mergeCell ref="Q51:S51"/>
    <mergeCell ref="Q52:S52"/>
    <mergeCell ref="J54:L54"/>
    <mergeCell ref="J55:L55"/>
    <mergeCell ref="Q55:S55"/>
    <mergeCell ref="Q56:S56"/>
    <mergeCell ref="J50:L50"/>
    <mergeCell ref="J51:L51"/>
    <mergeCell ref="J52:L52"/>
    <mergeCell ref="J53:L53"/>
    <mergeCell ref="J45:L45"/>
    <mergeCell ref="J46:L46"/>
    <mergeCell ref="A41:U41"/>
    <mergeCell ref="B5:D5"/>
    <mergeCell ref="Q5:S5"/>
    <mergeCell ref="T5:U5"/>
    <mergeCell ref="F5:G5"/>
    <mergeCell ref="H5:L5"/>
    <mergeCell ref="A1:C1"/>
    <mergeCell ref="D1:I1"/>
    <mergeCell ref="L1:O1"/>
    <mergeCell ref="A2:C2"/>
    <mergeCell ref="D2:I2"/>
    <mergeCell ref="L2:O2"/>
    <mergeCell ref="J47:L47"/>
    <mergeCell ref="J48:L48"/>
    <mergeCell ref="M5:P5"/>
    <mergeCell ref="P1:U1"/>
    <mergeCell ref="P2:U2"/>
    <mergeCell ref="A4:U4"/>
    <mergeCell ref="A44:C44"/>
    <mergeCell ref="A45:C45"/>
    <mergeCell ref="A46:C46"/>
    <mergeCell ref="J44:L44"/>
    <mergeCell ref="D59:E59"/>
    <mergeCell ref="D49:E49"/>
    <mergeCell ref="D50:E50"/>
    <mergeCell ref="D51:E51"/>
    <mergeCell ref="D54:E54"/>
    <mergeCell ref="D55:E55"/>
    <mergeCell ref="D58:E58"/>
    <mergeCell ref="A49:C49"/>
    <mergeCell ref="A50:C50"/>
    <mergeCell ref="A51:C51"/>
    <mergeCell ref="D44:E44"/>
    <mergeCell ref="D45:E45"/>
    <mergeCell ref="D46:E46"/>
    <mergeCell ref="D48:E48"/>
    <mergeCell ref="A48:C48"/>
  </mergeCells>
  <printOptions/>
  <pageMargins left="0.75" right="0.75" top="0.46" bottom="0.45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Kent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 Sheridan</dc:creator>
  <cp:keywords/>
  <dc:description/>
  <cp:lastModifiedBy>Robert M Flory</cp:lastModifiedBy>
  <cp:lastPrinted>2003-11-03T11:17:53Z</cp:lastPrinted>
  <dcterms:created xsi:type="dcterms:W3CDTF">2001-11-05T14:14:08Z</dcterms:created>
  <dcterms:modified xsi:type="dcterms:W3CDTF">2003-12-01T10:56:35Z</dcterms:modified>
  <cp:category/>
  <cp:version/>
  <cp:contentType/>
  <cp:contentStatus/>
</cp:coreProperties>
</file>