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70" tabRatio="728" activeTab="0"/>
  </bookViews>
  <sheets>
    <sheet name="2003-07" sheetId="1" r:id="rId1"/>
  </sheets>
  <definedNames/>
  <calcPr fullCalcOnLoad="1"/>
</workbook>
</file>

<file path=xl/sharedStrings.xml><?xml version="1.0" encoding="utf-8"?>
<sst xmlns="http://schemas.openxmlformats.org/spreadsheetml/2006/main" count="101" uniqueCount="61">
  <si>
    <t>Date</t>
  </si>
  <si>
    <t>Thunder</t>
  </si>
  <si>
    <t>Fog</t>
  </si>
  <si>
    <t>Depth at Observation</t>
  </si>
  <si>
    <t>Total 24 hr</t>
  </si>
  <si>
    <t>High Wind Gust</t>
  </si>
  <si>
    <t>Direction</t>
  </si>
  <si>
    <t>Minimum</t>
  </si>
  <si>
    <t>Maximum</t>
  </si>
  <si>
    <t>Mean</t>
  </si>
  <si>
    <t>Mean Speed</t>
  </si>
  <si>
    <t>NE</t>
  </si>
  <si>
    <t>N</t>
  </si>
  <si>
    <t>Remarks</t>
  </si>
  <si>
    <t>W</t>
  </si>
  <si>
    <t>WSW</t>
  </si>
  <si>
    <t>Weather</t>
  </si>
  <si>
    <t>Snow 24 hr</t>
  </si>
  <si>
    <t>Temperature (°F)</t>
  </si>
  <si>
    <t>Wind (mph)</t>
  </si>
  <si>
    <t>Dew Point (°F)</t>
  </si>
  <si>
    <t>T</t>
  </si>
  <si>
    <t>WNW</t>
  </si>
  <si>
    <t>SW</t>
  </si>
  <si>
    <t>SSW</t>
  </si>
  <si>
    <t>ENE</t>
  </si>
  <si>
    <t>MONTHLY EXTREMES</t>
  </si>
  <si>
    <t>MONTHLY MEANS / TOTALS</t>
  </si>
  <si>
    <t>Precipitation (in)</t>
  </si>
  <si>
    <t>Pressure(mb)</t>
  </si>
  <si>
    <t>NUMBER OF DAYS</t>
  </si>
  <si>
    <t>AKRON 1W, OHIO</t>
  </si>
  <si>
    <t>Station Elevation: 1,075 feet</t>
  </si>
  <si>
    <t>Observation time: Midnight EST</t>
  </si>
  <si>
    <t>F</t>
  </si>
  <si>
    <r>
      <t xml:space="preserve">Maximum Temperature </t>
    </r>
    <r>
      <rPr>
        <b/>
        <sz val="11"/>
        <color indexed="12"/>
        <rFont val="Arial"/>
        <family val="0"/>
      </rPr>
      <t>≥</t>
    </r>
    <r>
      <rPr>
        <b/>
        <sz val="11"/>
        <color indexed="12"/>
        <rFont val="Arial"/>
        <family val="2"/>
      </rPr>
      <t>90°F</t>
    </r>
  </si>
  <si>
    <r>
      <t xml:space="preserve">Maximum Temperature </t>
    </r>
    <r>
      <rPr>
        <b/>
        <sz val="11"/>
        <color indexed="12"/>
        <rFont val="Arial"/>
        <family val="0"/>
      </rPr>
      <t>≤32</t>
    </r>
    <r>
      <rPr>
        <b/>
        <sz val="11"/>
        <color indexed="12"/>
        <rFont val="Arial"/>
        <family val="2"/>
      </rPr>
      <t>°F</t>
    </r>
  </si>
  <si>
    <r>
      <t xml:space="preserve">Minimum Temperature </t>
    </r>
    <r>
      <rPr>
        <b/>
        <sz val="11"/>
        <color indexed="12"/>
        <rFont val="Arial"/>
        <family val="0"/>
      </rPr>
      <t>≤32</t>
    </r>
    <r>
      <rPr>
        <b/>
        <sz val="11"/>
        <color indexed="12"/>
        <rFont val="Arial"/>
        <family val="2"/>
      </rPr>
      <t>°F</t>
    </r>
  </si>
  <si>
    <r>
      <t xml:space="preserve">Minimum Temperature </t>
    </r>
    <r>
      <rPr>
        <b/>
        <sz val="11"/>
        <color indexed="12"/>
        <rFont val="Arial"/>
        <family val="0"/>
      </rPr>
      <t>≤0</t>
    </r>
    <r>
      <rPr>
        <b/>
        <sz val="11"/>
        <color indexed="12"/>
        <rFont val="Arial"/>
        <family val="2"/>
      </rPr>
      <t>°F</t>
    </r>
  </si>
  <si>
    <r>
      <t xml:space="preserve">Precipitation </t>
    </r>
    <r>
      <rPr>
        <b/>
        <sz val="11"/>
        <color indexed="12"/>
        <rFont val="Arial"/>
        <family val="0"/>
      </rPr>
      <t>≥</t>
    </r>
    <r>
      <rPr>
        <b/>
        <sz val="11"/>
        <color indexed="12"/>
        <rFont val="Arial"/>
        <family val="2"/>
      </rPr>
      <t>0.01 in</t>
    </r>
  </si>
  <si>
    <r>
      <t xml:space="preserve">Precipitation </t>
    </r>
    <r>
      <rPr>
        <b/>
        <sz val="11"/>
        <color indexed="12"/>
        <rFont val="Arial"/>
        <family val="0"/>
      </rPr>
      <t>≥1.00</t>
    </r>
    <r>
      <rPr>
        <b/>
        <sz val="11"/>
        <color indexed="12"/>
        <rFont val="Arial"/>
        <family val="2"/>
      </rPr>
      <t xml:space="preserve"> in</t>
    </r>
  </si>
  <si>
    <r>
      <t xml:space="preserve">Snowfall </t>
    </r>
    <r>
      <rPr>
        <b/>
        <sz val="11"/>
        <color indexed="12"/>
        <rFont val="Arial"/>
        <family val="0"/>
      </rPr>
      <t>≥1.0</t>
    </r>
    <r>
      <rPr>
        <b/>
        <sz val="11"/>
        <color indexed="12"/>
        <rFont val="Arial"/>
        <family val="2"/>
      </rPr>
      <t xml:space="preserve"> in</t>
    </r>
  </si>
  <si>
    <t>Measurable Snow on Ground</t>
  </si>
  <si>
    <t>Akron 1W, Ohio</t>
  </si>
  <si>
    <t>Station Information:</t>
  </si>
  <si>
    <t>Observer:</t>
  </si>
  <si>
    <t>Scott Sheridan</t>
  </si>
  <si>
    <t>ssherid1@kent.edu</t>
  </si>
  <si>
    <t>Ohio Weather Observer No. 119</t>
  </si>
  <si>
    <t>Rain gage and wind vane in particular are still in less-than-ideal sites.  Will be moved</t>
  </si>
  <si>
    <t>in spring.</t>
  </si>
  <si>
    <t>Observations begin October 8, 2002</t>
  </si>
  <si>
    <t xml:space="preserve">N </t>
  </si>
  <si>
    <t>8th</t>
  </si>
  <si>
    <t>-</t>
  </si>
  <si>
    <t xml:space="preserve">W </t>
  </si>
  <si>
    <t>JULY 2003</t>
  </si>
  <si>
    <t>1/2 inch hail observed near 1800 EDT.</t>
  </si>
  <si>
    <t>19,29</t>
  </si>
  <si>
    <t>S</t>
  </si>
  <si>
    <t>7-8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</si>
</sst>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[$-409]h:mm:ss\ AM/PM"/>
    <numFmt numFmtId="168" formatCode="hh:mm"/>
    <numFmt numFmtId="169" formatCode="0.00000000"/>
    <numFmt numFmtId="170" formatCode="0.0000000"/>
    <numFmt numFmtId="171" formatCode="0.000000"/>
    <numFmt numFmtId="172" formatCode="0.00000"/>
    <numFmt numFmtId="173" formatCode="hhmm"/>
    <numFmt numFmtId="174" formatCode=".00"/>
    <numFmt numFmtId="175" formatCode=".0"/>
    <numFmt numFmtId="176" formatCode=".000"/>
    <numFmt numFmtId="177" formatCode="[$-409]dddd\,\ mmmm\ dd\,\ yyyy"/>
    <numFmt numFmtId="178" formatCode=";;"/>
    <numFmt numFmtId="179" formatCode="[$-F400]h:mm:ss\ AM/PM"/>
    <numFmt numFmtId="180" formatCode="[$-409]h:mm\ AM/PM;@"/>
    <numFmt numFmtId="181" formatCode="[$-409]h\ AM/PM;@"/>
  </numFmts>
  <fonts count="29">
    <font>
      <sz val="10"/>
      <name val="Arial"/>
      <family val="0"/>
    </font>
    <font>
      <b/>
      <sz val="12"/>
      <name val="Century Schoolbook"/>
      <family val="1"/>
    </font>
    <font>
      <b/>
      <sz val="11"/>
      <name val="Arial Narrow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2"/>
      <name val="Century Schoolbook"/>
      <family val="1"/>
    </font>
    <font>
      <b/>
      <sz val="16"/>
      <color indexed="10"/>
      <name val="Century Schoolbook"/>
      <family val="1"/>
    </font>
    <font>
      <b/>
      <sz val="11"/>
      <name val="Century Schoolbook"/>
      <family val="1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1"/>
      <name val="Century Schoolbook"/>
      <family val="1"/>
    </font>
    <font>
      <u val="single"/>
      <sz val="11"/>
      <color indexed="12"/>
      <name val="Century Schoolbook"/>
      <family val="1"/>
    </font>
    <font>
      <b/>
      <i/>
      <sz val="16"/>
      <color indexed="12"/>
      <name val="Century Schoolbook"/>
      <family val="1"/>
    </font>
    <font>
      <b/>
      <i/>
      <sz val="9"/>
      <name val="Arial"/>
      <family val="2"/>
    </font>
    <font>
      <b/>
      <i/>
      <sz val="11"/>
      <name val="Arial Narrow"/>
      <family val="2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2"/>
    </font>
    <font>
      <b/>
      <i/>
      <sz val="14"/>
      <color indexed="12"/>
      <name val="Arial"/>
      <family val="2"/>
    </font>
    <font>
      <i/>
      <sz val="11"/>
      <name val="Century Schoolbook"/>
      <family val="1"/>
    </font>
    <font>
      <b/>
      <i/>
      <sz val="11"/>
      <name val="Century Schoolbook"/>
      <family val="1"/>
    </font>
    <font>
      <b/>
      <sz val="12"/>
      <name val="Arial"/>
      <family val="0"/>
    </font>
    <font>
      <b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74" fontId="4" fillId="4" borderId="1" xfId="0" applyNumberFormat="1" applyFont="1" applyFill="1" applyBorder="1" applyAlignment="1">
      <alignment horizontal="right"/>
    </xf>
    <xf numFmtId="175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175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1" fontId="4" fillId="7" borderId="1" xfId="0" applyNumberFormat="1" applyFont="1" applyFill="1" applyBorder="1" applyAlignment="1">
      <alignment horizontal="right"/>
    </xf>
    <xf numFmtId="1" fontId="4" fillId="7" borderId="4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174" fontId="4" fillId="4" borderId="2" xfId="0" applyNumberFormat="1" applyFont="1" applyFill="1" applyBorder="1" applyAlignment="1">
      <alignment horizontal="right"/>
    </xf>
    <xf numFmtId="175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164" fontId="2" fillId="6" borderId="2" xfId="0" applyNumberFormat="1" applyFont="1" applyFill="1" applyBorder="1" applyAlignment="1">
      <alignment horizontal="right"/>
    </xf>
    <xf numFmtId="1" fontId="4" fillId="7" borderId="2" xfId="0" applyNumberFormat="1" applyFont="1" applyFill="1" applyBorder="1" applyAlignment="1">
      <alignment horizontal="right"/>
    </xf>
    <xf numFmtId="1" fontId="4" fillId="7" borderId="5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center" textRotation="90"/>
    </xf>
    <xf numFmtId="0" fontId="2" fillId="7" borderId="1" xfId="0" applyFont="1" applyFill="1" applyBorder="1" applyAlignment="1">
      <alignment horizontal="center" textRotation="90"/>
    </xf>
    <xf numFmtId="0" fontId="2" fillId="7" borderId="4" xfId="0" applyFont="1" applyFill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7" fillId="3" borderId="7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" fontId="8" fillId="4" borderId="7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75" fontId="8" fillId="5" borderId="7" xfId="0" applyNumberFormat="1" applyFont="1" applyFill="1" applyBorder="1" applyAlignment="1">
      <alignment horizontal="center"/>
    </xf>
    <xf numFmtId="164" fontId="8" fillId="7" borderId="7" xfId="0" applyNumberFormat="1" applyFont="1" applyFill="1" applyBorder="1" applyAlignment="1">
      <alignment horizontal="center"/>
    </xf>
    <xf numFmtId="164" fontId="8" fillId="7" borderId="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3" borderId="9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6" borderId="7" xfId="0" applyNumberFormat="1" applyFont="1" applyFill="1" applyBorder="1" applyAlignment="1">
      <alignment horizontal="center"/>
    </xf>
    <xf numFmtId="1" fontId="7" fillId="7" borderId="7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" fontId="10" fillId="0" borderId="10" xfId="0" applyNumberFormat="1" applyFont="1" applyBorder="1" applyAlignment="1" quotePrefix="1">
      <alignment horizontal="right"/>
    </xf>
    <xf numFmtId="1" fontId="7" fillId="8" borderId="11" xfId="0" applyNumberFormat="1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164" fontId="7" fillId="8" borderId="12" xfId="0" applyNumberFormat="1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164" fontId="12" fillId="8" borderId="12" xfId="0" applyNumberFormat="1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1" fontId="12" fillId="6" borderId="15" xfId="0" applyNumberFormat="1" applyFont="1" applyFill="1" applyBorder="1" applyAlignment="1">
      <alignment horizontal="center"/>
    </xf>
    <xf numFmtId="1" fontId="12" fillId="7" borderId="15" xfId="0" applyNumberFormat="1" applyFont="1" applyFill="1" applyBorder="1" applyAlignment="1">
      <alignment horizontal="center"/>
    </xf>
    <xf numFmtId="1" fontId="12" fillId="8" borderId="1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5" fillId="10" borderId="17" xfId="0" applyFont="1" applyFill="1" applyBorder="1" applyAlignment="1">
      <alignment horizontal="right"/>
    </xf>
    <xf numFmtId="0" fontId="5" fillId="10" borderId="18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center"/>
    </xf>
    <xf numFmtId="17" fontId="10" fillId="0" borderId="0" xfId="0" applyNumberFormat="1" applyFont="1" applyBorder="1" applyAlignment="1" quotePrefix="1">
      <alignment horizontal="right"/>
    </xf>
    <xf numFmtId="0" fontId="4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19" xfId="0" applyFont="1" applyBorder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19" applyFont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164" fontId="12" fillId="4" borderId="15" xfId="0" applyNumberFormat="1" applyFont="1" applyFill="1" applyBorder="1" applyAlignment="1" quotePrefix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textRotation="9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2" fillId="4" borderId="15" xfId="0" applyFont="1" applyFill="1" applyBorder="1" applyAlignment="1" quotePrefix="1">
      <alignment horizontal="center"/>
    </xf>
    <xf numFmtId="174" fontId="5" fillId="4" borderId="20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 quotePrefix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10" borderId="23" xfId="0" applyFont="1" applyFill="1" applyBorder="1" applyAlignment="1">
      <alignment horizontal="left"/>
    </xf>
    <xf numFmtId="0" fontId="5" fillId="10" borderId="24" xfId="0" applyFont="1" applyFill="1" applyBorder="1" applyAlignment="1">
      <alignment horizontal="left"/>
    </xf>
    <xf numFmtId="0" fontId="5" fillId="10" borderId="25" xfId="0" applyFont="1" applyFill="1" applyBorder="1" applyAlignment="1">
      <alignment horizontal="left"/>
    </xf>
    <xf numFmtId="0" fontId="5" fillId="4" borderId="23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6" fillId="3" borderId="21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164" fontId="8" fillId="6" borderId="20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AKRON 1W, OHIO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'2003-07'!$E$4:$E$34</c:f>
              <c:numCache/>
            </c:numRef>
          </c:val>
        </c:ser>
        <c:gapWidth val="30"/>
        <c:axId val="6091227"/>
        <c:axId val="54821044"/>
      </c:barChart>
      <c:lineChart>
        <c:grouping val="standard"/>
        <c:varyColors val="0"/>
        <c:ser>
          <c:idx val="1"/>
          <c:order val="0"/>
          <c:tx>
            <c:strRef>
              <c:f>'2003-07'!$A$4:$A$34</c:f>
              <c:strCache>
                <c:ptCount val="1"/>
                <c:pt idx="0">
                  <c:v>1 2 3 4 5 6 7 8 9 10 11 12 13 14 15 16 17 18 19 20 21 22 23 24 25 26 27 28 29 30 31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'2003-07'!$B$4:$B$34</c:f>
              <c:numCache/>
            </c:numRef>
          </c:val>
          <c:smooth val="0"/>
        </c:ser>
        <c:ser>
          <c:idx val="2"/>
          <c:order val="1"/>
          <c:tx>
            <c:strRef>
              <c:f>'2003-07'!$A$4:$A$34</c:f>
              <c:strCache>
                <c:ptCount val="1"/>
                <c:pt idx="0">
                  <c:v>1 2 3 4 5 6 7 8 9 10 11 12 13 14 15 16 17 18 19 20 21 22 23 24 25 26 27 28 29 30 31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'2003-07'!$C$4:$C$34</c:f>
              <c:numCache/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9550"/>
        <c:crossesAt val="-10"/>
        <c:auto val="1"/>
        <c:lblOffset val="100"/>
        <c:noMultiLvlLbl val="0"/>
      </c:catAx>
      <c:valAx>
        <c:axId val="113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27349"/>
        <c:crossesAt val="1"/>
        <c:crossBetween val="midCat"/>
        <c:dispUnits/>
      </c:valAx>
      <c:catAx>
        <c:axId val="6091227"/>
        <c:scaling>
          <c:orientation val="minMax"/>
        </c:scaling>
        <c:axPos val="b"/>
        <c:delete val="1"/>
        <c:majorTickMark val="out"/>
        <c:minorTickMark val="none"/>
        <c:tickLblPos val="nextTo"/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1227"/>
        <c:crosses val="max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47</xdr:row>
      <xdr:rowOff>28575</xdr:rowOff>
    </xdr:from>
    <xdr:to>
      <xdr:col>16</xdr:col>
      <xdr:colOff>304800</xdr:colOff>
      <xdr:row>47</xdr:row>
      <xdr:rowOff>3209925</xdr:rowOff>
    </xdr:to>
    <xdr:graphicFrame>
      <xdr:nvGraphicFramePr>
        <xdr:cNvPr id="1" name="Chart 1"/>
        <xdr:cNvGraphicFramePr/>
      </xdr:nvGraphicFramePr>
      <xdr:xfrm>
        <a:off x="38100" y="9458325"/>
        <a:ext cx="58102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herid1@kent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6">
      <selection activeCell="M33" sqref="M33"/>
    </sheetView>
  </sheetViews>
  <sheetFormatPr defaultColWidth="9.140625" defaultRowHeight="12.75"/>
  <cols>
    <col min="1" max="1" width="5.8515625" style="2" customWidth="1"/>
    <col min="2" max="7" width="5.00390625" style="2" customWidth="1"/>
    <col min="8" max="9" width="4.421875" style="2" customWidth="1"/>
    <col min="10" max="12" width="5.28125" style="2" customWidth="1"/>
    <col min="13" max="14" width="6.28125" style="2" customWidth="1"/>
    <col min="15" max="17" width="5.00390625" style="2" customWidth="1"/>
    <col min="18" max="18" width="9.140625" style="106" customWidth="1"/>
    <col min="19" max="16384" width="9.140625" style="2" customWidth="1"/>
  </cols>
  <sheetData>
    <row r="1" spans="1:18" s="61" customFormat="1" ht="18.75" customHeight="1" thickBo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Q1" s="62" t="s">
        <v>56</v>
      </c>
      <c r="R1" s="103"/>
    </row>
    <row r="2" spans="1:18" s="9" customFormat="1" ht="12">
      <c r="A2" s="8"/>
      <c r="B2" s="127" t="s">
        <v>18</v>
      </c>
      <c r="C2" s="128"/>
      <c r="D2" s="129"/>
      <c r="E2" s="139" t="s">
        <v>28</v>
      </c>
      <c r="F2" s="140"/>
      <c r="G2" s="141"/>
      <c r="H2" s="142" t="s">
        <v>16</v>
      </c>
      <c r="I2" s="143"/>
      <c r="J2" s="144" t="s">
        <v>19</v>
      </c>
      <c r="K2" s="145"/>
      <c r="L2" s="146"/>
      <c r="M2" s="118" t="s">
        <v>29</v>
      </c>
      <c r="N2" s="119"/>
      <c r="O2" s="134" t="s">
        <v>20</v>
      </c>
      <c r="P2" s="135"/>
      <c r="Q2" s="136"/>
      <c r="R2" s="104"/>
    </row>
    <row r="3" spans="1:18" s="43" customFormat="1" ht="63.75" customHeight="1">
      <c r="A3" s="33" t="s">
        <v>0</v>
      </c>
      <c r="B3" s="34" t="s">
        <v>8</v>
      </c>
      <c r="C3" s="34" t="s">
        <v>7</v>
      </c>
      <c r="D3" s="34" t="s">
        <v>9</v>
      </c>
      <c r="E3" s="35" t="s">
        <v>4</v>
      </c>
      <c r="F3" s="35" t="s">
        <v>17</v>
      </c>
      <c r="G3" s="36" t="s">
        <v>3</v>
      </c>
      <c r="H3" s="37" t="s">
        <v>1</v>
      </c>
      <c r="I3" s="37" t="s">
        <v>2</v>
      </c>
      <c r="J3" s="38" t="s">
        <v>10</v>
      </c>
      <c r="K3" s="38" t="s">
        <v>5</v>
      </c>
      <c r="L3" s="39" t="s">
        <v>6</v>
      </c>
      <c r="M3" s="40" t="s">
        <v>8</v>
      </c>
      <c r="N3" s="40" t="s">
        <v>7</v>
      </c>
      <c r="O3" s="41" t="s">
        <v>8</v>
      </c>
      <c r="P3" s="41" t="s">
        <v>7</v>
      </c>
      <c r="Q3" s="42" t="s">
        <v>9</v>
      </c>
      <c r="R3" s="105"/>
    </row>
    <row r="4" spans="1:17" ht="14.25" customHeight="1">
      <c r="A4" s="71">
        <v>1</v>
      </c>
      <c r="B4" s="13">
        <v>83</v>
      </c>
      <c r="C4" s="13">
        <v>58</v>
      </c>
      <c r="D4" s="14">
        <f aca="true" t="shared" si="0" ref="D4:D34">ROUND(AVERAGE(B4:C4),0)</f>
        <v>71</v>
      </c>
      <c r="E4" s="15" t="s">
        <v>21</v>
      </c>
      <c r="F4" s="16">
        <v>0</v>
      </c>
      <c r="G4" s="17">
        <v>0</v>
      </c>
      <c r="H4" s="3"/>
      <c r="I4" s="3"/>
      <c r="J4" s="18">
        <v>0</v>
      </c>
      <c r="K4" s="19">
        <v>6</v>
      </c>
      <c r="L4" s="30" t="s">
        <v>11</v>
      </c>
      <c r="M4" s="20">
        <v>1020.9</v>
      </c>
      <c r="N4" s="20">
        <v>1013.7</v>
      </c>
      <c r="O4" s="21">
        <v>67</v>
      </c>
      <c r="P4" s="21">
        <v>55.4</v>
      </c>
      <c r="Q4" s="22">
        <v>60.08315789473683</v>
      </c>
    </row>
    <row r="5" spans="1:17" ht="14.25" customHeight="1">
      <c r="A5" s="71">
        <v>2</v>
      </c>
      <c r="B5" s="13">
        <v>84</v>
      </c>
      <c r="C5" s="13">
        <v>68</v>
      </c>
      <c r="D5" s="14">
        <f t="shared" si="0"/>
        <v>76</v>
      </c>
      <c r="E5" s="15">
        <v>0</v>
      </c>
      <c r="F5" s="16">
        <v>0</v>
      </c>
      <c r="G5" s="17">
        <v>0</v>
      </c>
      <c r="H5" s="3"/>
      <c r="I5" s="3" t="s">
        <v>34</v>
      </c>
      <c r="J5" s="18">
        <v>0</v>
      </c>
      <c r="K5" s="19">
        <v>5</v>
      </c>
      <c r="L5" s="30" t="s">
        <v>25</v>
      </c>
      <c r="M5" s="20">
        <v>1014.1</v>
      </c>
      <c r="N5" s="20">
        <v>1008.6</v>
      </c>
      <c r="O5" s="21">
        <v>67.2</v>
      </c>
      <c r="P5" s="21">
        <v>59.6</v>
      </c>
      <c r="Q5" s="22">
        <v>65.18645833333333</v>
      </c>
    </row>
    <row r="6" spans="1:17" ht="14.25" customHeight="1">
      <c r="A6" s="71">
        <v>3</v>
      </c>
      <c r="B6" s="13">
        <v>86</v>
      </c>
      <c r="C6" s="13">
        <v>66</v>
      </c>
      <c r="D6" s="14">
        <f t="shared" si="0"/>
        <v>76</v>
      </c>
      <c r="E6" s="15">
        <v>0</v>
      </c>
      <c r="F6" s="16">
        <v>0</v>
      </c>
      <c r="G6" s="17">
        <v>0</v>
      </c>
      <c r="H6" s="3"/>
      <c r="I6" s="3" t="s">
        <v>34</v>
      </c>
      <c r="J6" s="18">
        <v>0.1</v>
      </c>
      <c r="K6" s="19">
        <v>5</v>
      </c>
      <c r="L6" s="30" t="s">
        <v>22</v>
      </c>
      <c r="M6" s="20">
        <v>1010.5</v>
      </c>
      <c r="N6" s="20">
        <v>1008.5</v>
      </c>
      <c r="O6" s="21">
        <v>68.7</v>
      </c>
      <c r="P6" s="21">
        <v>56.5</v>
      </c>
      <c r="Q6" s="22">
        <v>63.558333333333316</v>
      </c>
    </row>
    <row r="7" spans="1:17" ht="14.25" customHeight="1">
      <c r="A7" s="71">
        <v>4</v>
      </c>
      <c r="B7" s="13">
        <v>89</v>
      </c>
      <c r="C7" s="13">
        <v>69</v>
      </c>
      <c r="D7" s="14">
        <f t="shared" si="0"/>
        <v>79</v>
      </c>
      <c r="E7" s="15">
        <v>0.07</v>
      </c>
      <c r="F7" s="16">
        <v>0</v>
      </c>
      <c r="G7" s="17">
        <v>0</v>
      </c>
      <c r="H7" s="3" t="s">
        <v>21</v>
      </c>
      <c r="I7" s="3"/>
      <c r="J7" s="18">
        <v>0</v>
      </c>
      <c r="K7" s="19">
        <v>7</v>
      </c>
      <c r="L7" s="30" t="s">
        <v>55</v>
      </c>
      <c r="M7" s="20">
        <v>1011.1</v>
      </c>
      <c r="N7" s="20">
        <v>1007.1</v>
      </c>
      <c r="O7" s="21">
        <v>77.5</v>
      </c>
      <c r="P7" s="21">
        <v>62</v>
      </c>
      <c r="Q7" s="22">
        <v>67.24574468085105</v>
      </c>
    </row>
    <row r="8" spans="1:17" ht="14.25" customHeight="1">
      <c r="A8" s="71">
        <v>5</v>
      </c>
      <c r="B8" s="13">
        <v>82</v>
      </c>
      <c r="C8" s="13">
        <v>72</v>
      </c>
      <c r="D8" s="14">
        <f t="shared" si="0"/>
        <v>77</v>
      </c>
      <c r="E8" s="15">
        <v>0.01</v>
      </c>
      <c r="F8" s="16">
        <v>0</v>
      </c>
      <c r="G8" s="17">
        <v>0</v>
      </c>
      <c r="H8" s="3"/>
      <c r="I8" s="3"/>
      <c r="J8" s="18">
        <v>0</v>
      </c>
      <c r="K8" s="19">
        <v>7</v>
      </c>
      <c r="L8" s="30" t="s">
        <v>15</v>
      </c>
      <c r="M8" s="20">
        <v>1015.2</v>
      </c>
      <c r="N8" s="20">
        <v>1009.8</v>
      </c>
      <c r="O8" s="21">
        <v>71.7</v>
      </c>
      <c r="P8" s="21">
        <v>60.7</v>
      </c>
      <c r="Q8" s="22">
        <v>65.96041666666672</v>
      </c>
    </row>
    <row r="9" spans="1:17" ht="14.25" customHeight="1">
      <c r="A9" s="71">
        <v>6</v>
      </c>
      <c r="B9" s="13">
        <v>84</v>
      </c>
      <c r="C9" s="13">
        <v>69</v>
      </c>
      <c r="D9" s="14">
        <f t="shared" si="0"/>
        <v>77</v>
      </c>
      <c r="E9" s="15">
        <v>0</v>
      </c>
      <c r="F9" s="16">
        <v>0</v>
      </c>
      <c r="G9" s="17">
        <v>0</v>
      </c>
      <c r="H9" s="3"/>
      <c r="I9" s="3"/>
      <c r="J9" s="18">
        <v>0</v>
      </c>
      <c r="K9" s="19">
        <v>6</v>
      </c>
      <c r="L9" s="30" t="s">
        <v>11</v>
      </c>
      <c r="M9" s="20">
        <v>1014.2</v>
      </c>
      <c r="N9" s="20">
        <v>1011</v>
      </c>
      <c r="O9" s="21">
        <v>71.7</v>
      </c>
      <c r="P9" s="21">
        <v>67.9</v>
      </c>
      <c r="Q9" s="22">
        <v>69.70104166666668</v>
      </c>
    </row>
    <row r="10" spans="1:17" ht="14.25" customHeight="1">
      <c r="A10" s="71">
        <v>7</v>
      </c>
      <c r="B10" s="13">
        <v>81</v>
      </c>
      <c r="C10" s="13">
        <v>67</v>
      </c>
      <c r="D10" s="14">
        <f t="shared" si="0"/>
        <v>74</v>
      </c>
      <c r="E10" s="15">
        <v>2.3</v>
      </c>
      <c r="F10" s="16">
        <v>0</v>
      </c>
      <c r="G10" s="17">
        <v>0</v>
      </c>
      <c r="H10" s="3" t="s">
        <v>21</v>
      </c>
      <c r="I10" s="3"/>
      <c r="J10" s="18">
        <v>0.1</v>
      </c>
      <c r="K10" s="19">
        <v>8</v>
      </c>
      <c r="L10" s="30" t="s">
        <v>23</v>
      </c>
      <c r="M10" s="20">
        <v>1013.6</v>
      </c>
      <c r="N10" s="20">
        <v>1009.8</v>
      </c>
      <c r="O10" s="21">
        <v>75.5</v>
      </c>
      <c r="P10" s="21">
        <v>65.7</v>
      </c>
      <c r="Q10" s="22">
        <v>68.54791666666665</v>
      </c>
    </row>
    <row r="11" spans="1:17" ht="14.25" customHeight="1">
      <c r="A11" s="71">
        <v>8</v>
      </c>
      <c r="B11" s="14">
        <v>86</v>
      </c>
      <c r="C11" s="14">
        <v>67</v>
      </c>
      <c r="D11" s="14">
        <f t="shared" si="0"/>
        <v>77</v>
      </c>
      <c r="E11" s="15">
        <v>1.34</v>
      </c>
      <c r="F11" s="16">
        <v>0</v>
      </c>
      <c r="G11" s="17">
        <v>0</v>
      </c>
      <c r="H11" s="3" t="s">
        <v>21</v>
      </c>
      <c r="I11" s="3"/>
      <c r="J11" s="18">
        <v>0</v>
      </c>
      <c r="K11" s="19">
        <v>13</v>
      </c>
      <c r="L11" s="30" t="s">
        <v>22</v>
      </c>
      <c r="M11" s="20">
        <v>1016.8</v>
      </c>
      <c r="N11" s="20">
        <v>1011.4</v>
      </c>
      <c r="O11" s="21">
        <v>70.9</v>
      </c>
      <c r="P11" s="21">
        <v>66.1</v>
      </c>
      <c r="Q11" s="22">
        <v>68.35520833333332</v>
      </c>
    </row>
    <row r="12" spans="1:17" ht="14.25" customHeight="1">
      <c r="A12" s="71">
        <v>9</v>
      </c>
      <c r="B12" s="13">
        <v>74</v>
      </c>
      <c r="C12" s="13">
        <v>68</v>
      </c>
      <c r="D12" s="14">
        <f t="shared" si="0"/>
        <v>71</v>
      </c>
      <c r="E12" s="15">
        <v>0.08</v>
      </c>
      <c r="F12" s="16">
        <v>0</v>
      </c>
      <c r="G12" s="17">
        <v>0</v>
      </c>
      <c r="H12" s="3"/>
      <c r="I12" s="3"/>
      <c r="J12" s="18">
        <v>0</v>
      </c>
      <c r="K12" s="19">
        <v>5</v>
      </c>
      <c r="L12" s="30" t="s">
        <v>11</v>
      </c>
      <c r="M12" s="20">
        <v>1013.5</v>
      </c>
      <c r="N12" s="20">
        <v>1012</v>
      </c>
      <c r="O12" s="21">
        <v>69.5</v>
      </c>
      <c r="P12" s="21">
        <v>65.1</v>
      </c>
      <c r="Q12" s="22">
        <v>67.35833333333333</v>
      </c>
    </row>
    <row r="13" spans="1:17" ht="14.25" customHeight="1">
      <c r="A13" s="71">
        <v>10</v>
      </c>
      <c r="B13" s="13">
        <v>76</v>
      </c>
      <c r="C13" s="13">
        <v>66</v>
      </c>
      <c r="D13" s="14">
        <f t="shared" si="0"/>
        <v>71</v>
      </c>
      <c r="E13" s="15">
        <v>0.19</v>
      </c>
      <c r="F13" s="16">
        <v>0</v>
      </c>
      <c r="G13" s="17">
        <v>0</v>
      </c>
      <c r="H13" s="3"/>
      <c r="I13" s="3"/>
      <c r="J13" s="18">
        <v>0.3</v>
      </c>
      <c r="K13" s="19">
        <v>5</v>
      </c>
      <c r="L13" s="30" t="s">
        <v>52</v>
      </c>
      <c r="M13" s="20">
        <v>1012.5</v>
      </c>
      <c r="N13" s="20">
        <v>1004</v>
      </c>
      <c r="O13" s="21">
        <v>71.9</v>
      </c>
      <c r="P13" s="21">
        <v>64.5</v>
      </c>
      <c r="Q13" s="22">
        <v>67.41875</v>
      </c>
    </row>
    <row r="14" spans="1:17" ht="14.25" customHeight="1">
      <c r="A14" s="71">
        <v>11</v>
      </c>
      <c r="B14" s="13">
        <v>72</v>
      </c>
      <c r="C14" s="13">
        <v>62</v>
      </c>
      <c r="D14" s="14">
        <f t="shared" si="0"/>
        <v>67</v>
      </c>
      <c r="E14" s="15">
        <v>0.16</v>
      </c>
      <c r="F14" s="16">
        <v>0</v>
      </c>
      <c r="G14" s="17">
        <v>0</v>
      </c>
      <c r="H14" s="3"/>
      <c r="I14" s="3"/>
      <c r="J14" s="18">
        <v>0.1</v>
      </c>
      <c r="K14" s="19">
        <v>10</v>
      </c>
      <c r="L14" s="30" t="s">
        <v>14</v>
      </c>
      <c r="M14" s="20">
        <v>1010</v>
      </c>
      <c r="N14" s="20">
        <v>1002.7</v>
      </c>
      <c r="O14" s="21">
        <v>69</v>
      </c>
      <c r="P14" s="21">
        <v>54.7</v>
      </c>
      <c r="Q14" s="22">
        <v>60.209375</v>
      </c>
    </row>
    <row r="15" spans="1:17" ht="14.25" customHeight="1">
      <c r="A15" s="71">
        <v>12</v>
      </c>
      <c r="B15" s="13">
        <v>75</v>
      </c>
      <c r="C15" s="13">
        <v>60</v>
      </c>
      <c r="D15" s="14">
        <f t="shared" si="0"/>
        <v>68</v>
      </c>
      <c r="E15" s="15">
        <v>0</v>
      </c>
      <c r="F15" s="16">
        <v>0</v>
      </c>
      <c r="G15" s="17">
        <v>0</v>
      </c>
      <c r="H15" s="3"/>
      <c r="I15" s="3"/>
      <c r="J15" s="18">
        <v>0</v>
      </c>
      <c r="K15" s="19">
        <v>10</v>
      </c>
      <c r="L15" s="30" t="s">
        <v>12</v>
      </c>
      <c r="M15" s="20">
        <v>1017.2</v>
      </c>
      <c r="N15" s="20">
        <v>1009.7</v>
      </c>
      <c r="O15" s="21">
        <v>59</v>
      </c>
      <c r="P15" s="21">
        <v>50</v>
      </c>
      <c r="Q15" s="22">
        <v>55.8375</v>
      </c>
    </row>
    <row r="16" spans="1:17" ht="14.25" customHeight="1">
      <c r="A16" s="71">
        <v>13</v>
      </c>
      <c r="B16" s="13">
        <v>78</v>
      </c>
      <c r="C16" s="13">
        <v>56</v>
      </c>
      <c r="D16" s="14">
        <f t="shared" si="0"/>
        <v>67</v>
      </c>
      <c r="E16" s="15">
        <v>0</v>
      </c>
      <c r="F16" s="16">
        <v>0</v>
      </c>
      <c r="G16" s="17">
        <v>0</v>
      </c>
      <c r="H16" s="3"/>
      <c r="I16" s="3"/>
      <c r="J16" s="18">
        <v>0</v>
      </c>
      <c r="K16" s="19">
        <v>5</v>
      </c>
      <c r="L16" s="30" t="s">
        <v>11</v>
      </c>
      <c r="M16" s="20">
        <v>1019.9</v>
      </c>
      <c r="N16" s="20">
        <v>1017.2</v>
      </c>
      <c r="O16" s="21">
        <v>57.2</v>
      </c>
      <c r="P16" s="21">
        <v>50.4</v>
      </c>
      <c r="Q16" s="22">
        <v>54.22916666666668</v>
      </c>
    </row>
    <row r="17" spans="1:17" ht="14.25" customHeight="1">
      <c r="A17" s="71">
        <v>14</v>
      </c>
      <c r="B17" s="13">
        <v>81</v>
      </c>
      <c r="C17" s="13">
        <v>59</v>
      </c>
      <c r="D17" s="14">
        <f t="shared" si="0"/>
        <v>70</v>
      </c>
      <c r="E17" s="15">
        <v>0</v>
      </c>
      <c r="F17" s="16">
        <v>0</v>
      </c>
      <c r="G17" s="17">
        <v>0</v>
      </c>
      <c r="H17" s="3"/>
      <c r="I17" s="3"/>
      <c r="J17" s="18">
        <v>0.1</v>
      </c>
      <c r="K17" s="19">
        <v>11</v>
      </c>
      <c r="L17" s="30" t="s">
        <v>25</v>
      </c>
      <c r="M17" s="20">
        <v>1020.3</v>
      </c>
      <c r="N17" s="20">
        <v>1016.7</v>
      </c>
      <c r="O17" s="21">
        <v>61</v>
      </c>
      <c r="P17" s="21">
        <v>51.2</v>
      </c>
      <c r="Q17" s="22">
        <v>55.78229166666665</v>
      </c>
    </row>
    <row r="18" spans="1:17" ht="14.25" customHeight="1">
      <c r="A18" s="71">
        <v>15</v>
      </c>
      <c r="B18" s="13">
        <v>83</v>
      </c>
      <c r="C18" s="13">
        <v>62</v>
      </c>
      <c r="D18" s="14">
        <f t="shared" si="0"/>
        <v>73</v>
      </c>
      <c r="E18" s="15">
        <v>0</v>
      </c>
      <c r="F18" s="16">
        <v>0</v>
      </c>
      <c r="G18" s="17">
        <v>0</v>
      </c>
      <c r="H18" s="3"/>
      <c r="I18" s="3"/>
      <c r="J18" s="18">
        <v>0</v>
      </c>
      <c r="K18" s="19">
        <v>10</v>
      </c>
      <c r="L18" s="30" t="s">
        <v>23</v>
      </c>
      <c r="M18" s="20">
        <v>1016.9</v>
      </c>
      <c r="N18" s="20">
        <v>1008.7</v>
      </c>
      <c r="O18" s="21">
        <v>70.7</v>
      </c>
      <c r="P18" s="21">
        <v>59.9</v>
      </c>
      <c r="Q18" s="22">
        <v>64.90416666666665</v>
      </c>
    </row>
    <row r="19" spans="1:17" ht="14.25" customHeight="1">
      <c r="A19" s="71">
        <v>16</v>
      </c>
      <c r="B19" s="13">
        <v>77</v>
      </c>
      <c r="C19" s="13">
        <v>63</v>
      </c>
      <c r="D19" s="14">
        <f t="shared" si="0"/>
        <v>70</v>
      </c>
      <c r="E19" s="15">
        <v>0</v>
      </c>
      <c r="F19" s="16">
        <v>0</v>
      </c>
      <c r="G19" s="17">
        <v>0</v>
      </c>
      <c r="H19" s="3"/>
      <c r="I19" s="3"/>
      <c r="J19" s="18">
        <v>0</v>
      </c>
      <c r="K19" s="19">
        <v>8</v>
      </c>
      <c r="L19" s="30" t="s">
        <v>12</v>
      </c>
      <c r="M19" s="20">
        <v>1019.5</v>
      </c>
      <c r="N19" s="20">
        <v>1009.9</v>
      </c>
      <c r="O19" s="21">
        <v>69.4</v>
      </c>
      <c r="P19" s="21">
        <v>56.3</v>
      </c>
      <c r="Q19" s="22">
        <v>60.584375</v>
      </c>
    </row>
    <row r="20" spans="1:17" ht="14.25" customHeight="1">
      <c r="A20" s="71">
        <v>17</v>
      </c>
      <c r="B20" s="13">
        <v>82</v>
      </c>
      <c r="C20" s="13">
        <v>59</v>
      </c>
      <c r="D20" s="14">
        <f t="shared" si="0"/>
        <v>71</v>
      </c>
      <c r="E20" s="15">
        <v>0</v>
      </c>
      <c r="F20" s="16">
        <v>0</v>
      </c>
      <c r="G20" s="17">
        <v>0</v>
      </c>
      <c r="H20" s="3"/>
      <c r="I20" s="3"/>
      <c r="J20" s="18">
        <v>0.2</v>
      </c>
      <c r="K20" s="19">
        <v>5</v>
      </c>
      <c r="L20" s="30" t="s">
        <v>14</v>
      </c>
      <c r="M20" s="20">
        <v>1020.3</v>
      </c>
      <c r="N20" s="20">
        <v>1015.9</v>
      </c>
      <c r="O20" s="21">
        <v>64.3</v>
      </c>
      <c r="P20" s="21">
        <v>57</v>
      </c>
      <c r="Q20" s="22">
        <v>60.216666666666676</v>
      </c>
    </row>
    <row r="21" spans="1:17" ht="14.25" customHeight="1">
      <c r="A21" s="71">
        <v>18</v>
      </c>
      <c r="B21" s="13">
        <v>79</v>
      </c>
      <c r="C21" s="13">
        <v>62</v>
      </c>
      <c r="D21" s="14">
        <f t="shared" si="0"/>
        <v>71</v>
      </c>
      <c r="E21" s="15">
        <v>0</v>
      </c>
      <c r="F21" s="16">
        <v>0</v>
      </c>
      <c r="G21" s="17">
        <v>0</v>
      </c>
      <c r="H21" s="3"/>
      <c r="I21" s="3"/>
      <c r="J21" s="18">
        <v>0.2</v>
      </c>
      <c r="K21" s="19">
        <v>8</v>
      </c>
      <c r="L21" s="30" t="s">
        <v>11</v>
      </c>
      <c r="M21" s="20">
        <v>1016.7</v>
      </c>
      <c r="N21" s="20">
        <v>1013.6</v>
      </c>
      <c r="O21" s="21">
        <v>67.4</v>
      </c>
      <c r="P21" s="21">
        <v>47.4</v>
      </c>
      <c r="Q21" s="22">
        <v>60.52291666666667</v>
      </c>
    </row>
    <row r="22" spans="1:17" ht="14.25" customHeight="1">
      <c r="A22" s="71">
        <v>19</v>
      </c>
      <c r="B22" s="13">
        <v>77</v>
      </c>
      <c r="C22" s="13">
        <v>55</v>
      </c>
      <c r="D22" s="14">
        <f t="shared" si="0"/>
        <v>66</v>
      </c>
      <c r="E22" s="15">
        <v>0</v>
      </c>
      <c r="F22" s="16">
        <v>0</v>
      </c>
      <c r="G22" s="17">
        <v>0</v>
      </c>
      <c r="H22" s="3"/>
      <c r="I22" s="3"/>
      <c r="J22" s="18">
        <v>0</v>
      </c>
      <c r="K22" s="19">
        <v>12</v>
      </c>
      <c r="L22" s="30" t="s">
        <v>11</v>
      </c>
      <c r="M22" s="20">
        <v>1017.9</v>
      </c>
      <c r="N22" s="20">
        <v>1016</v>
      </c>
      <c r="O22" s="21">
        <v>55.5</v>
      </c>
      <c r="P22" s="21">
        <v>49.1</v>
      </c>
      <c r="Q22" s="22">
        <v>52.109375</v>
      </c>
    </row>
    <row r="23" spans="1:17" ht="14.25" customHeight="1">
      <c r="A23" s="71">
        <v>20</v>
      </c>
      <c r="B23" s="13">
        <v>79</v>
      </c>
      <c r="C23" s="13">
        <v>59</v>
      </c>
      <c r="D23" s="14">
        <f t="shared" si="0"/>
        <v>69</v>
      </c>
      <c r="E23" s="15">
        <v>0</v>
      </c>
      <c r="F23" s="16">
        <v>0</v>
      </c>
      <c r="G23" s="17">
        <v>0</v>
      </c>
      <c r="H23" s="3"/>
      <c r="I23" s="3"/>
      <c r="J23" s="18">
        <v>0.1</v>
      </c>
      <c r="K23" s="19">
        <v>5</v>
      </c>
      <c r="L23" s="30" t="s">
        <v>24</v>
      </c>
      <c r="M23" s="20">
        <v>1016.2</v>
      </c>
      <c r="N23" s="20">
        <v>1008.6</v>
      </c>
      <c r="O23" s="21">
        <v>63.2</v>
      </c>
      <c r="P23" s="21">
        <v>52</v>
      </c>
      <c r="Q23" s="22">
        <v>56.879166666666656</v>
      </c>
    </row>
    <row r="24" spans="1:17" ht="14.25" customHeight="1">
      <c r="A24" s="71">
        <v>21</v>
      </c>
      <c r="B24" s="13">
        <v>75</v>
      </c>
      <c r="C24" s="13">
        <v>66</v>
      </c>
      <c r="D24" s="14">
        <f t="shared" si="0"/>
        <v>71</v>
      </c>
      <c r="E24" s="15">
        <v>1.94</v>
      </c>
      <c r="F24" s="16">
        <v>0</v>
      </c>
      <c r="G24" s="17">
        <v>0</v>
      </c>
      <c r="H24" s="3" t="s">
        <v>21</v>
      </c>
      <c r="I24" s="3" t="s">
        <v>34</v>
      </c>
      <c r="J24" s="18">
        <v>0</v>
      </c>
      <c r="K24" s="19">
        <v>7</v>
      </c>
      <c r="L24" s="30" t="s">
        <v>22</v>
      </c>
      <c r="M24" s="20">
        <v>1008.5</v>
      </c>
      <c r="N24" s="20">
        <v>1002</v>
      </c>
      <c r="O24" s="21">
        <v>69.8</v>
      </c>
      <c r="P24" s="21">
        <v>63.4</v>
      </c>
      <c r="Q24" s="22">
        <v>66.21354166666666</v>
      </c>
    </row>
    <row r="25" spans="1:17" ht="14.25" customHeight="1">
      <c r="A25" s="71">
        <v>22</v>
      </c>
      <c r="B25" s="13">
        <v>71</v>
      </c>
      <c r="C25" s="13">
        <v>63</v>
      </c>
      <c r="D25" s="14">
        <f t="shared" si="0"/>
        <v>67</v>
      </c>
      <c r="E25" s="15">
        <v>0.61</v>
      </c>
      <c r="F25" s="16">
        <v>0</v>
      </c>
      <c r="G25" s="17">
        <v>0</v>
      </c>
      <c r="H25" s="3" t="s">
        <v>21</v>
      </c>
      <c r="I25" s="3" t="s">
        <v>34</v>
      </c>
      <c r="J25" s="18">
        <v>0</v>
      </c>
      <c r="K25" s="19">
        <v>7</v>
      </c>
      <c r="L25" s="30" t="s">
        <v>11</v>
      </c>
      <c r="M25" s="20">
        <v>1009.2</v>
      </c>
      <c r="N25" s="20">
        <v>1003.9</v>
      </c>
      <c r="O25" s="21">
        <v>67.1</v>
      </c>
      <c r="P25" s="21">
        <v>62.4</v>
      </c>
      <c r="Q25" s="22">
        <v>65.31354166666667</v>
      </c>
    </row>
    <row r="26" spans="1:17" ht="14.25" customHeight="1">
      <c r="A26" s="71">
        <v>23</v>
      </c>
      <c r="B26" s="13">
        <v>74</v>
      </c>
      <c r="C26" s="13">
        <v>59</v>
      </c>
      <c r="D26" s="14">
        <f t="shared" si="0"/>
        <v>67</v>
      </c>
      <c r="E26" s="15">
        <v>0.23</v>
      </c>
      <c r="F26" s="16">
        <v>0</v>
      </c>
      <c r="G26" s="17">
        <v>0</v>
      </c>
      <c r="H26" s="3" t="s">
        <v>21</v>
      </c>
      <c r="I26" s="3" t="s">
        <v>34</v>
      </c>
      <c r="J26" s="18">
        <v>0</v>
      </c>
      <c r="K26" s="19">
        <v>6</v>
      </c>
      <c r="L26" s="30" t="s">
        <v>12</v>
      </c>
      <c r="M26" s="20">
        <v>1013.2</v>
      </c>
      <c r="N26" s="20">
        <v>1009.1</v>
      </c>
      <c r="O26" s="21">
        <v>66.8</v>
      </c>
      <c r="P26" s="21">
        <v>58.1</v>
      </c>
      <c r="Q26" s="22">
        <v>61.30625</v>
      </c>
    </row>
    <row r="27" spans="1:17" ht="14.25" customHeight="1">
      <c r="A27" s="71">
        <v>24</v>
      </c>
      <c r="B27" s="13">
        <v>77</v>
      </c>
      <c r="C27" s="13">
        <v>59</v>
      </c>
      <c r="D27" s="14">
        <f t="shared" si="0"/>
        <v>68</v>
      </c>
      <c r="E27" s="15">
        <v>0</v>
      </c>
      <c r="F27" s="16">
        <v>0</v>
      </c>
      <c r="G27" s="17">
        <v>0</v>
      </c>
      <c r="H27" s="3"/>
      <c r="I27" s="3"/>
      <c r="J27" s="18">
        <v>0</v>
      </c>
      <c r="K27" s="19">
        <v>10</v>
      </c>
      <c r="L27" s="30" t="s">
        <v>12</v>
      </c>
      <c r="M27" s="20">
        <v>1019.9</v>
      </c>
      <c r="N27" s="20">
        <v>1013.1</v>
      </c>
      <c r="O27" s="21">
        <v>60.6</v>
      </c>
      <c r="P27" s="21">
        <v>53.2</v>
      </c>
      <c r="Q27" s="22">
        <v>57.61875</v>
      </c>
    </row>
    <row r="28" spans="1:17" ht="14.25" customHeight="1">
      <c r="A28" s="71">
        <v>25</v>
      </c>
      <c r="B28" s="13">
        <v>81</v>
      </c>
      <c r="C28" s="13">
        <v>58</v>
      </c>
      <c r="D28" s="14">
        <f t="shared" si="0"/>
        <v>70</v>
      </c>
      <c r="E28" s="15">
        <v>0</v>
      </c>
      <c r="F28" s="16">
        <v>0</v>
      </c>
      <c r="G28" s="17">
        <v>0</v>
      </c>
      <c r="H28" s="3"/>
      <c r="I28" s="3"/>
      <c r="J28" s="18">
        <v>0</v>
      </c>
      <c r="K28" s="19">
        <v>3</v>
      </c>
      <c r="L28" s="30" t="s">
        <v>59</v>
      </c>
      <c r="M28" s="20">
        <v>1023.5</v>
      </c>
      <c r="N28" s="20">
        <v>1020</v>
      </c>
      <c r="O28" s="21">
        <v>63.1</v>
      </c>
      <c r="P28" s="21">
        <v>57</v>
      </c>
      <c r="Q28" s="22">
        <v>59.428125</v>
      </c>
    </row>
    <row r="29" spans="1:17" ht="14.25" customHeight="1">
      <c r="A29" s="71">
        <v>26</v>
      </c>
      <c r="B29" s="13">
        <v>79</v>
      </c>
      <c r="C29" s="13">
        <v>64</v>
      </c>
      <c r="D29" s="14">
        <f t="shared" si="0"/>
        <v>72</v>
      </c>
      <c r="E29" s="15">
        <v>0</v>
      </c>
      <c r="F29" s="16">
        <v>0</v>
      </c>
      <c r="G29" s="17">
        <v>0</v>
      </c>
      <c r="H29" s="3"/>
      <c r="I29" s="3"/>
      <c r="J29" s="18">
        <v>0</v>
      </c>
      <c r="K29" s="19">
        <v>5</v>
      </c>
      <c r="L29" s="30" t="s">
        <v>15</v>
      </c>
      <c r="M29" s="20">
        <v>1022.6</v>
      </c>
      <c r="N29" s="20">
        <v>1016.2</v>
      </c>
      <c r="O29" s="21">
        <v>64.8</v>
      </c>
      <c r="P29" s="21">
        <v>61</v>
      </c>
      <c r="Q29" s="22">
        <v>62.914583333333326</v>
      </c>
    </row>
    <row r="30" spans="1:17" ht="14.25" customHeight="1">
      <c r="A30" s="71">
        <v>27</v>
      </c>
      <c r="B30" s="13">
        <v>84</v>
      </c>
      <c r="C30" s="13">
        <v>70</v>
      </c>
      <c r="D30" s="14">
        <f t="shared" si="0"/>
        <v>77</v>
      </c>
      <c r="E30" s="15">
        <v>1.2</v>
      </c>
      <c r="F30" s="16">
        <v>0</v>
      </c>
      <c r="G30" s="17">
        <v>0</v>
      </c>
      <c r="H30" s="3" t="s">
        <v>21</v>
      </c>
      <c r="I30" s="3"/>
      <c r="J30" s="18">
        <v>0.2</v>
      </c>
      <c r="K30" s="19">
        <v>13</v>
      </c>
      <c r="L30" s="30" t="s">
        <v>15</v>
      </c>
      <c r="M30" s="20">
        <v>1016.3</v>
      </c>
      <c r="N30" s="20">
        <v>1009.5</v>
      </c>
      <c r="O30" s="21">
        <v>77</v>
      </c>
      <c r="P30" s="21">
        <v>64.8</v>
      </c>
      <c r="Q30" s="22">
        <v>68.41458333333335</v>
      </c>
    </row>
    <row r="31" spans="1:17" ht="14.25" customHeight="1">
      <c r="A31" s="71">
        <v>28</v>
      </c>
      <c r="B31" s="13">
        <v>73</v>
      </c>
      <c r="C31" s="13">
        <v>59</v>
      </c>
      <c r="D31" s="13">
        <f t="shared" si="0"/>
        <v>66</v>
      </c>
      <c r="E31" s="15">
        <v>0</v>
      </c>
      <c r="F31" s="16">
        <v>0</v>
      </c>
      <c r="G31" s="17">
        <v>0</v>
      </c>
      <c r="H31" s="3"/>
      <c r="I31" s="3"/>
      <c r="J31" s="18">
        <v>0</v>
      </c>
      <c r="K31" s="19">
        <v>7</v>
      </c>
      <c r="L31" s="30" t="s">
        <v>12</v>
      </c>
      <c r="M31" s="20">
        <v>1014.2</v>
      </c>
      <c r="N31" s="20">
        <v>1012.2</v>
      </c>
      <c r="O31" s="21">
        <v>69.6</v>
      </c>
      <c r="P31" s="21">
        <v>56.4</v>
      </c>
      <c r="Q31" s="22">
        <v>61.68020833333333</v>
      </c>
    </row>
    <row r="32" spans="1:17" ht="14.25" customHeight="1">
      <c r="A32" s="71">
        <v>29</v>
      </c>
      <c r="B32" s="13">
        <v>78</v>
      </c>
      <c r="C32" s="13">
        <v>55</v>
      </c>
      <c r="D32" s="13">
        <f t="shared" si="0"/>
        <v>67</v>
      </c>
      <c r="E32" s="15">
        <v>0</v>
      </c>
      <c r="F32" s="16">
        <v>0</v>
      </c>
      <c r="G32" s="17">
        <v>0</v>
      </c>
      <c r="H32" s="3"/>
      <c r="I32" s="3"/>
      <c r="J32" s="18">
        <v>0</v>
      </c>
      <c r="K32" s="19">
        <v>7</v>
      </c>
      <c r="L32" s="30" t="s">
        <v>11</v>
      </c>
      <c r="M32" s="20">
        <v>1016.5</v>
      </c>
      <c r="N32" s="20">
        <v>1013.9</v>
      </c>
      <c r="O32" s="21">
        <v>58.8</v>
      </c>
      <c r="P32" s="21">
        <v>51.4</v>
      </c>
      <c r="Q32" s="22">
        <v>54.80520833333332</v>
      </c>
    </row>
    <row r="33" spans="1:17" ht="14.25" customHeight="1">
      <c r="A33" s="71">
        <v>30</v>
      </c>
      <c r="B33" s="13">
        <v>81</v>
      </c>
      <c r="C33" s="13">
        <v>58</v>
      </c>
      <c r="D33" s="13">
        <f t="shared" si="0"/>
        <v>70</v>
      </c>
      <c r="E33" s="15">
        <v>0</v>
      </c>
      <c r="F33" s="16">
        <v>0</v>
      </c>
      <c r="G33" s="17">
        <v>0</v>
      </c>
      <c r="H33" s="3"/>
      <c r="I33" s="3"/>
      <c r="J33" s="18">
        <v>0</v>
      </c>
      <c r="K33" s="19">
        <v>7</v>
      </c>
      <c r="L33" s="30" t="s">
        <v>25</v>
      </c>
      <c r="M33" s="20">
        <v>1018</v>
      </c>
      <c r="N33" s="20">
        <v>1015.3</v>
      </c>
      <c r="O33" s="21">
        <v>67.2</v>
      </c>
      <c r="P33" s="21">
        <v>54.9</v>
      </c>
      <c r="Q33" s="22">
        <v>60.43229166666669</v>
      </c>
    </row>
    <row r="34" spans="1:17" ht="14.25" customHeight="1" thickBot="1">
      <c r="A34" s="72">
        <v>31</v>
      </c>
      <c r="B34" s="23">
        <v>79</v>
      </c>
      <c r="C34" s="23">
        <v>68</v>
      </c>
      <c r="D34" s="23">
        <f t="shared" si="0"/>
        <v>74</v>
      </c>
      <c r="E34" s="24">
        <v>0.26</v>
      </c>
      <c r="F34" s="16">
        <v>0</v>
      </c>
      <c r="G34" s="17">
        <v>0</v>
      </c>
      <c r="H34" s="5" t="s">
        <v>21</v>
      </c>
      <c r="I34" s="5"/>
      <c r="J34" s="25">
        <v>0</v>
      </c>
      <c r="K34" s="26">
        <v>3</v>
      </c>
      <c r="L34" s="31" t="s">
        <v>11</v>
      </c>
      <c r="M34" s="27">
        <v>1016.5</v>
      </c>
      <c r="N34" s="27">
        <v>1014</v>
      </c>
      <c r="O34" s="28">
        <v>71</v>
      </c>
      <c r="P34" s="28">
        <v>65.4</v>
      </c>
      <c r="Q34" s="29">
        <v>67.76236559139784</v>
      </c>
    </row>
    <row r="35" spans="1:18" s="7" customFormat="1" ht="15" customHeight="1" thickBot="1">
      <c r="A35" s="133" t="s">
        <v>27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07"/>
    </row>
    <row r="36" spans="1:18" s="53" customFormat="1" ht="15" customHeight="1" thickBot="1">
      <c r="A36" s="73"/>
      <c r="B36" s="90">
        <f>AVERAGE(B4:B34)</f>
        <v>79.35483870967742</v>
      </c>
      <c r="C36" s="90">
        <f>AVERAGE(C4:C34)</f>
        <v>62.774193548387096</v>
      </c>
      <c r="D36" s="90">
        <f>AVERAGE(B36:C36)</f>
        <v>71.06451612903226</v>
      </c>
      <c r="E36" s="47">
        <f>SUM(E4:E34)</f>
        <v>8.39</v>
      </c>
      <c r="F36" s="48">
        <v>0</v>
      </c>
      <c r="G36" s="68"/>
      <c r="H36" s="49">
        <f>COUNTIF(H4:H34,"=T")</f>
        <v>8</v>
      </c>
      <c r="I36" s="49">
        <f>COUNTIF(I4:I34,"=F")</f>
        <v>5</v>
      </c>
      <c r="J36" s="50">
        <f>AVERAGE(J4:J34)</f>
        <v>0.04516129032258064</v>
      </c>
      <c r="K36" s="69"/>
      <c r="L36" s="70"/>
      <c r="M36" s="137">
        <f>AVERAGE(M4:N34)</f>
        <v>1013.5451612903225</v>
      </c>
      <c r="N36" s="138"/>
      <c r="O36" s="51">
        <f>AVERAGE(O4:O34)</f>
        <v>67.22903225806449</v>
      </c>
      <c r="P36" s="51">
        <f>AVERAGE(P4:P34)</f>
        <v>58.048387096774206</v>
      </c>
      <c r="Q36" s="52">
        <f>AVERAGE(Q4:Q34)</f>
        <v>62.276768059150086</v>
      </c>
      <c r="R36" s="108"/>
    </row>
    <row r="37" spans="1:18" s="7" customFormat="1" ht="15" customHeight="1" thickBot="1">
      <c r="A37" s="132" t="s">
        <v>26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07"/>
    </row>
    <row r="38" spans="1:18" s="46" customFormat="1" ht="15" customHeight="1" thickBot="1">
      <c r="A38" s="85"/>
      <c r="B38" s="44">
        <f>MAX(B4:B34)</f>
        <v>89</v>
      </c>
      <c r="C38" s="54">
        <f>MIN(C4:C34)</f>
        <v>55</v>
      </c>
      <c r="D38" s="67"/>
      <c r="E38" s="116">
        <v>2.87</v>
      </c>
      <c r="F38" s="45">
        <v>0</v>
      </c>
      <c r="G38" s="55">
        <f>MAX(G4:G34)</f>
        <v>0</v>
      </c>
      <c r="H38" s="64"/>
      <c r="I38" s="65"/>
      <c r="J38" s="66"/>
      <c r="K38" s="56">
        <f>MAX(K4:K34)</f>
        <v>13</v>
      </c>
      <c r="L38" s="57" t="s">
        <v>15</v>
      </c>
      <c r="M38" s="58">
        <f>MAX(M4:M34)</f>
        <v>1023.5</v>
      </c>
      <c r="N38" s="58">
        <f>MIN(N4:N34)</f>
        <v>1002</v>
      </c>
      <c r="O38" s="59">
        <f>MAX(O4:O34)</f>
        <v>77.5</v>
      </c>
      <c r="P38" s="59">
        <f>MIN(P4:P34)</f>
        <v>47.4</v>
      </c>
      <c r="Q38" s="63"/>
      <c r="R38" s="109"/>
    </row>
    <row r="39" spans="1:18" s="84" customFormat="1" ht="15" customHeight="1" thickBot="1">
      <c r="A39" s="85"/>
      <c r="B39" s="74">
        <v>4</v>
      </c>
      <c r="C39" s="75" t="s">
        <v>58</v>
      </c>
      <c r="D39" s="76"/>
      <c r="E39" s="117" t="s">
        <v>60</v>
      </c>
      <c r="F39" s="102" t="s">
        <v>54</v>
      </c>
      <c r="G39" s="115" t="s">
        <v>54</v>
      </c>
      <c r="H39" s="77"/>
      <c r="I39" s="78"/>
      <c r="J39" s="79"/>
      <c r="K39" s="130">
        <v>27</v>
      </c>
      <c r="L39" s="131"/>
      <c r="M39" s="80">
        <v>25</v>
      </c>
      <c r="N39" s="81">
        <v>21</v>
      </c>
      <c r="O39" s="82">
        <v>4</v>
      </c>
      <c r="P39" s="82">
        <v>19</v>
      </c>
      <c r="Q39" s="83"/>
      <c r="R39" s="110"/>
    </row>
    <row r="40" spans="1:18" s="7" customFormat="1" ht="15" customHeight="1" thickBot="1">
      <c r="A40" s="132" t="s">
        <v>30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07"/>
    </row>
    <row r="41" spans="1:18" s="4" customFormat="1" ht="15.75" thickBot="1">
      <c r="A41" s="121" t="s">
        <v>35</v>
      </c>
      <c r="B41" s="122"/>
      <c r="C41" s="122"/>
      <c r="D41" s="122"/>
      <c r="E41" s="122"/>
      <c r="F41" s="123"/>
      <c r="G41" s="86">
        <f>COUNTIF(B4:B34,"&gt;89")</f>
        <v>0</v>
      </c>
      <c r="H41" s="10"/>
      <c r="I41" s="10"/>
      <c r="J41" s="10"/>
      <c r="K41" s="124" t="s">
        <v>39</v>
      </c>
      <c r="L41" s="125"/>
      <c r="M41" s="125"/>
      <c r="N41" s="125"/>
      <c r="O41" s="125"/>
      <c r="P41" s="126"/>
      <c r="Q41" s="88">
        <f>COUNTIF(E4:E34,"&gt;0.00")</f>
        <v>12</v>
      </c>
      <c r="R41" s="111"/>
    </row>
    <row r="42" spans="1:18" s="4" customFormat="1" ht="15.75" thickBot="1">
      <c r="A42" s="121" t="s">
        <v>36</v>
      </c>
      <c r="B42" s="122"/>
      <c r="C42" s="122"/>
      <c r="D42" s="122"/>
      <c r="E42" s="122"/>
      <c r="F42" s="123"/>
      <c r="G42" s="87">
        <f>COUNTIF(B4:B34,"&lt;33")</f>
        <v>0</v>
      </c>
      <c r="H42" s="10"/>
      <c r="I42" s="10"/>
      <c r="J42" s="10"/>
      <c r="K42" s="124" t="s">
        <v>40</v>
      </c>
      <c r="L42" s="125"/>
      <c r="M42" s="125"/>
      <c r="N42" s="125"/>
      <c r="O42" s="125"/>
      <c r="P42" s="126"/>
      <c r="Q42" s="89">
        <f>COUNTIF(E4:E34,"&gt;0.99")</f>
        <v>4</v>
      </c>
      <c r="R42" s="111"/>
    </row>
    <row r="43" spans="1:18" s="4" customFormat="1" ht="15.75" thickBot="1">
      <c r="A43" s="121" t="s">
        <v>37</v>
      </c>
      <c r="B43" s="122"/>
      <c r="C43" s="122"/>
      <c r="D43" s="122"/>
      <c r="E43" s="122"/>
      <c r="F43" s="123"/>
      <c r="G43" s="86">
        <f>COUNTIF(C4:C34,"&lt;33")</f>
        <v>0</v>
      </c>
      <c r="H43" s="10"/>
      <c r="I43" s="10"/>
      <c r="J43" s="10"/>
      <c r="K43" s="124" t="s">
        <v>41</v>
      </c>
      <c r="L43" s="125"/>
      <c r="M43" s="125"/>
      <c r="N43" s="125"/>
      <c r="O43" s="125"/>
      <c r="P43" s="126"/>
      <c r="Q43" s="88">
        <f>COUNTIF(F4:F34,"&gt;0.9")</f>
        <v>0</v>
      </c>
      <c r="R43" s="111"/>
    </row>
    <row r="44" spans="1:18" s="4" customFormat="1" ht="16.5" customHeight="1" thickBot="1">
      <c r="A44" s="121" t="s">
        <v>38</v>
      </c>
      <c r="B44" s="122"/>
      <c r="C44" s="122"/>
      <c r="D44" s="122"/>
      <c r="E44" s="122"/>
      <c r="F44" s="123"/>
      <c r="G44" s="86">
        <f>COUNTIF(C4:C34,"&lt;1")</f>
        <v>0</v>
      </c>
      <c r="H44" s="10"/>
      <c r="I44" s="10"/>
      <c r="J44" s="10"/>
      <c r="K44" s="124" t="s">
        <v>42</v>
      </c>
      <c r="L44" s="125"/>
      <c r="M44" s="125"/>
      <c r="N44" s="125"/>
      <c r="O44" s="125"/>
      <c r="P44" s="126"/>
      <c r="Q44" s="88">
        <f>COUNTIF(G4:G34,"&gt;0")</f>
        <v>0</v>
      </c>
      <c r="R44" s="111"/>
    </row>
    <row r="45" spans="1:18" s="4" customFormat="1" ht="16.5" customHeight="1">
      <c r="A45" s="11"/>
      <c r="B45" s="11"/>
      <c r="C45" s="11"/>
      <c r="D45" s="11"/>
      <c r="E45" s="11"/>
      <c r="F45" s="11"/>
      <c r="G45" s="32"/>
      <c r="H45" s="10"/>
      <c r="I45" s="10"/>
      <c r="J45" s="10"/>
      <c r="K45" s="12"/>
      <c r="L45" s="12"/>
      <c r="M45" s="12"/>
      <c r="N45" s="12"/>
      <c r="O45" s="12"/>
      <c r="P45" s="12"/>
      <c r="Q45" s="32"/>
      <c r="R45" s="111"/>
    </row>
    <row r="46" spans="1:18" s="1" customFormat="1" ht="17.2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12"/>
    </row>
    <row r="47" spans="1:18" s="61" customFormat="1" ht="18.75" customHeight="1">
      <c r="A47" s="60" t="s">
        <v>31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Q47" s="91" t="str">
        <f>Q1</f>
        <v>JULY 2003</v>
      </c>
      <c r="R47" s="103"/>
    </row>
    <row r="48" spans="1:17" ht="256.5" customHeight="1">
      <c r="A48" s="92"/>
      <c r="G48" s="6"/>
      <c r="H48" s="6"/>
      <c r="I48" s="6"/>
      <c r="J48" s="6"/>
      <c r="K48" s="6"/>
      <c r="L48" s="6"/>
      <c r="P48" s="7"/>
      <c r="Q48" s="7"/>
    </row>
    <row r="49" spans="1:18" s="95" customFormat="1" ht="3.75" customHeight="1">
      <c r="A49" s="101"/>
      <c r="G49" s="94"/>
      <c r="H49" s="94"/>
      <c r="I49" s="94"/>
      <c r="J49" s="94"/>
      <c r="K49" s="94"/>
      <c r="L49" s="94"/>
      <c r="M49" s="94"/>
      <c r="R49" s="113"/>
    </row>
    <row r="50" spans="1:18" s="95" customFormat="1" ht="15">
      <c r="A50" s="96" t="s">
        <v>13</v>
      </c>
      <c r="R50" s="113"/>
    </row>
    <row r="51" s="95" customFormat="1" ht="14.25">
      <c r="R51" s="113"/>
    </row>
    <row r="52" spans="1:18" s="95" customFormat="1" ht="14.25">
      <c r="A52" s="94" t="s">
        <v>49</v>
      </c>
      <c r="R52" s="113"/>
    </row>
    <row r="53" spans="1:18" s="95" customFormat="1" ht="14.25">
      <c r="A53" s="94" t="s">
        <v>50</v>
      </c>
      <c r="R53" s="113"/>
    </row>
    <row r="54" spans="1:18" s="95" customFormat="1" ht="14.25">
      <c r="A54" s="94"/>
      <c r="R54" s="113"/>
    </row>
    <row r="55" spans="1:18" s="95" customFormat="1" ht="14.25">
      <c r="A55" s="94" t="s">
        <v>53</v>
      </c>
      <c r="B55" s="95" t="s">
        <v>57</v>
      </c>
      <c r="R55" s="113"/>
    </row>
    <row r="56" spans="1:18" s="95" customFormat="1" ht="14.25">
      <c r="A56" s="94"/>
      <c r="R56" s="113"/>
    </row>
    <row r="57" spans="1:18" s="95" customFormat="1" ht="14.25">
      <c r="A57" s="94"/>
      <c r="R57" s="113"/>
    </row>
    <row r="58" spans="1:18" s="95" customFormat="1" ht="14.25">
      <c r="A58" s="94"/>
      <c r="R58" s="113"/>
    </row>
    <row r="59" spans="1:18" s="95" customFormat="1" ht="14.25">
      <c r="A59" s="94"/>
      <c r="R59" s="113"/>
    </row>
    <row r="60" spans="1:18" s="95" customFormat="1" ht="14.25">
      <c r="A60" s="94"/>
      <c r="R60" s="113"/>
    </row>
    <row r="61" s="95" customFormat="1" ht="14.25">
      <c r="R61" s="113"/>
    </row>
    <row r="62" s="95" customFormat="1" ht="14.25">
      <c r="R62" s="113"/>
    </row>
    <row r="63" s="95" customFormat="1" ht="14.25">
      <c r="R63" s="113"/>
    </row>
    <row r="64" s="95" customFormat="1" ht="14.25">
      <c r="R64" s="113"/>
    </row>
    <row r="65" s="95" customFormat="1" ht="14.25">
      <c r="R65" s="113"/>
    </row>
    <row r="66" s="95" customFormat="1" ht="14.25">
      <c r="R66" s="113"/>
    </row>
    <row r="67" s="95" customFormat="1" ht="14.25">
      <c r="R67" s="113"/>
    </row>
    <row r="68" s="95" customFormat="1" ht="14.25">
      <c r="R68" s="113"/>
    </row>
    <row r="69" s="95" customFormat="1" ht="14.25">
      <c r="R69" s="113"/>
    </row>
    <row r="70" s="95" customFormat="1" ht="14.25">
      <c r="R70" s="113"/>
    </row>
    <row r="71" s="95" customFormat="1" ht="14.25">
      <c r="R71" s="113"/>
    </row>
    <row r="72" s="95" customFormat="1" ht="14.25">
      <c r="R72" s="113"/>
    </row>
    <row r="73" s="95" customFormat="1" ht="14.25">
      <c r="R73" s="113"/>
    </row>
    <row r="74" s="95" customFormat="1" ht="14.25">
      <c r="R74" s="113"/>
    </row>
    <row r="75" spans="1:18" s="93" customFormat="1" ht="14.25">
      <c r="A75" s="93" t="s">
        <v>44</v>
      </c>
      <c r="Q75" s="97" t="s">
        <v>45</v>
      </c>
      <c r="R75" s="114"/>
    </row>
    <row r="76" spans="1:18" s="95" customFormat="1" ht="14.25">
      <c r="A76" s="95" t="s">
        <v>43</v>
      </c>
      <c r="Q76" s="98" t="s">
        <v>46</v>
      </c>
      <c r="R76" s="113"/>
    </row>
    <row r="77" spans="1:18" s="95" customFormat="1" ht="14.25">
      <c r="A77" s="95" t="s">
        <v>33</v>
      </c>
      <c r="Q77" s="99" t="s">
        <v>47</v>
      </c>
      <c r="R77" s="113"/>
    </row>
    <row r="78" spans="1:18" s="95" customFormat="1" ht="14.25">
      <c r="A78" s="95" t="s">
        <v>32</v>
      </c>
      <c r="Q78" s="98" t="s">
        <v>48</v>
      </c>
      <c r="R78" s="113"/>
    </row>
    <row r="79" spans="1:18" s="95" customFormat="1" ht="14.25">
      <c r="A79" s="100" t="s">
        <v>51</v>
      </c>
      <c r="R79" s="113"/>
    </row>
  </sheetData>
  <mergeCells count="20">
    <mergeCell ref="B2:D2"/>
    <mergeCell ref="K39:L39"/>
    <mergeCell ref="A40:Q40"/>
    <mergeCell ref="A35:Q35"/>
    <mergeCell ref="A37:Q37"/>
    <mergeCell ref="O2:Q2"/>
    <mergeCell ref="M36:N36"/>
    <mergeCell ref="E2:G2"/>
    <mergeCell ref="H2:I2"/>
    <mergeCell ref="J2:L2"/>
    <mergeCell ref="M2:N2"/>
    <mergeCell ref="A46:Q46"/>
    <mergeCell ref="A41:F41"/>
    <mergeCell ref="A42:F42"/>
    <mergeCell ref="A43:F43"/>
    <mergeCell ref="A44:F44"/>
    <mergeCell ref="K41:P41"/>
    <mergeCell ref="K43:P43"/>
    <mergeCell ref="K44:P44"/>
    <mergeCell ref="K42:P42"/>
  </mergeCells>
  <hyperlinks>
    <hyperlink ref="Q77" r:id="rId1" display="ssherid1@kent.edu"/>
  </hyperlinks>
  <printOptions horizontalCentered="1" verticalCentered="1"/>
  <pageMargins left="0.64" right="0.75" top="0.4" bottom="0.4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 Sheridan</dc:creator>
  <cp:keywords/>
  <dc:description/>
  <cp:lastModifiedBy>Atmospheric Sciences Lab</cp:lastModifiedBy>
  <cp:lastPrinted>2003-03-01T13:39:42Z</cp:lastPrinted>
  <dcterms:created xsi:type="dcterms:W3CDTF">2001-11-05T14:14:08Z</dcterms:created>
  <dcterms:modified xsi:type="dcterms:W3CDTF">2003-07-06T19:07:29Z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